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201op\Desktop\"/>
    </mc:Choice>
  </mc:AlternateContent>
  <xr:revisionPtr revIDLastSave="0" documentId="13_ncr:1_{E93B1D8B-C853-45D6-9AAB-53C7F7A20494}" xr6:coauthVersionLast="36" xr6:coauthVersionMax="43" xr10:uidLastSave="{00000000-0000-0000-0000-000000000000}"/>
  <bookViews>
    <workbookView xWindow="-120" yWindow="-120" windowWidth="20730" windowHeight="1116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3" i="12" l="1"/>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U34" i="10"/>
  <c r="U35" i="10" s="1"/>
  <c r="U36" i="10" s="1"/>
  <c r="C34" i="10"/>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<sst xmlns="http://schemas.openxmlformats.org/spreadsheetml/2006/main" count="1108" uniqueCount="599">
  <si>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</si>
  <si>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</si>
  <si>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</si>
  <si>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</si>
  <si>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</si>
  <si>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</si>
  <si>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</si>
  <si>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</si>
  <si>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</si>
  <si>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</si>
  <si>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</si>
  <si>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</si>
  <si>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</si>
  <si>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</si>
  <si>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</si>
  <si>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</si>
  <si>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</si>
  <si>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</si>
  <si>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</si>
  <si>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</si>
  <si>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</si>
  <si>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</si>
  <si>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</si>
  <si>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</si>
  <si>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</si>
  <si>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</si>
  <si>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</si>
  <si>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</si>
  <si>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</si>
  <si>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</si>
  <si>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</si>
  <si>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</si>
  <si>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</si>
  <si>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</si>
  <si>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</si>
  <si>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</si>
  <si>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</si>
  <si>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</si>
  <si>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</si>
  <si>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</si>
  <si>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</si>
  <si>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</si>
  <si>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</si>
  <si>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</si>
  <si>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</si>
  <si>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</si>
  <si>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</si>
  <si>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</si>
  <si>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</si>
  <si>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</si>
  <si>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</si>
  <si>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</si>
  <si>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</si>
  <si>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</si>
  <si>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</si>
  <si>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</si>
  <si>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</si>
  <si>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</si>
  <si>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</si>
  <si>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</si>
  <si>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</si>
  <si>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</si>
  <si>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</si>
  <si>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</si>
  <si>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</si>
  <si>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</si>
  <si>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</si>
  <si>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</si>
  <si>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</si>
  <si>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</si>
  <si>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</si>
  <si>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</si>
  <si>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</si>
  <si>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</si>
  <si>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</si>
  <si>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</si>
  <si>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</si>
  <si>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</si>
  <si>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</si>
  <si>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</si>
  <si>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</si>
  <si>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</si>
  <si>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</si>
  <si>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</si>
  <si>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</si>
  <si>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</si>
  <si>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</si>
  <si>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</si>
  <si>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</si>
  <si>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</si>
  <si>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</si>
  <si>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</si>
  <si>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</si>
  <si>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</si>
  <si>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</si>
  <si>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</si>
  <si>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</si>
  <si>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</si>
  <si>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</si>
  <si>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</si>
  <si>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</si>
  <si>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</si>
  <si>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</si>
  <si>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</si>
  <si>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</si>
  <si>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</si>
  <si>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</si>
  <si>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</si>
  <si>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</si>
  <si>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</si>
  <si>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</si>
  <si>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</si>
  <si>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</si>
  <si>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</si>
  <si>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</si>
  <si>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</si>
  <si>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</si>
  <si>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</si>
  <si>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</si>
  <si>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</si>
  <si>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</si>
  <si>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</si>
  <si>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</si>
  <si>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</si>
  <si>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</si>
  <si>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</si>
  <si>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</si>
  <si>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</si>
  <si>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</si>
  <si>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</si>
  <si>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</si>
  <si>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</si>
  <si>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</si>
  <si>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</si>
  <si>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</si>
  <si>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</si>
  <si>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</si>
  <si>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</si>
  <si>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</si>
  <si>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</si>
  <si>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</si>
  <si>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</si>
  <si>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</si>
  <si>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</si>
  <si>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</si>
  <si>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</si>
  <si>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</si>
  <si>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</si>
  <si>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</si>
  <si>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</si>
  <si>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</si>
  <si>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</si>
  <si>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</si>
  <si>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</si>
  <si>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</si>
  <si>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</si>
  <si>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</si>
  <si>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</si>
  <si>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</si>
  <si>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</si>
  <si>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</si>
  <si>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</si>
  <si>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</si>
  <si>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</si>
  <si>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</si>
  <si>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</si>
  <si>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</si>
  <si>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</si>
  <si>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</si>
  <si>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</si>
  <si>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</si>
  <si>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</si>
  <si>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</si>
  <si>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</si>
  <si>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</si>
  <si>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</si>
  <si>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</si>
  <si>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</si>
  <si>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</si>
  <si>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</si>
  <si>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</si>
  <si>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</si>
  <si>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</si>
  <si>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</si>
  <si>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</si>
  <si>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</si>
  <si>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</si>
  <si>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</si>
  <si>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</si>
  <si>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</si>
  <si>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</si>
  <si>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</si>
  <si>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</si>
  <si>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</si>
  <si>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</si>
  <si>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</si>
  <si>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</si>
  <si>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</si>
  <si>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</si>
  <si>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</si>
  <si>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</si>
  <si>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</si>
  <si>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</si>
  <si>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</si>
  <si>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</si>
  <si>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</si>
  <si>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</si>
  <si>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</si>
  <si>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</si>
  <si>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</si>
  <si>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</si>
  <si>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青森県風間浦村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</si>
  <si>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</si>
  <si>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</si>
  <si>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</si>
  <si>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</si>
  <si>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</si>
  <si>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</si>
  <si>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</si>
  <si>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</si>
  <si>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</si>
  <si>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</si>
  <si>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</si>
  <si>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</si>
  <si>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</si>
  <si>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</si>
  <si>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</si>
  <si>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</si>
  <si>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</si>
  <si>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</si>
  <si>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</si>
  <si>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</si>
  <si>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</si>
  <si>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</si>
  <si>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</si>
  <si>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</si>
  <si>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</si>
  <si>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</si>
  <si>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</si>
  <si>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</si>
  <si>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</si>
  <si>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</si>
  <si>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</si>
  <si>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</si>
  <si>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</si>
  <si>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</si>
  <si>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</si>
  <si>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</si>
  <si>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</si>
  <si>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</si>
  <si>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</si>
  <si>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</si>
  <si>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</si>
  <si>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</si>
  <si>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</si>
  <si>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</si>
  <si>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</si>
  <si>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</si>
  <si>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</si>
  <si>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</si>
  <si>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</si>
  <si>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</si>
  <si>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</si>
  <si>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</si>
  <si>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</si>
  <si>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</si>
  <si>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</si>
  <si>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</si>
  <si>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</si>
  <si>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</si>
  <si>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</si>
  <si>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</si>
  <si>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</si>
  <si>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</si>
  <si>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</si>
  <si>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</si>
  <si>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</si>
  <si>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</si>
  <si>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</si>
  <si>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</si>
  <si>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</si>
  <si>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</si>
  <si>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</si>
  <si>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</si>
  <si>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</si>
  <si>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</si>
  <si>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</si>
  <si>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</si>
  <si>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</si>
  <si>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</si>
  <si>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</si>
  <si>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</si>
  <si>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</si>
  <si>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</si>
  <si>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</si>
  <si>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</si>
  <si>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</si>
  <si>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</si>
  <si>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</si>
  <si>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</si>
  <si>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</si>
  <si>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</si>
  <si>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</si>
  <si>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</si>
  <si>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</si>
  <si>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</si>
  <si>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</si>
  <si>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</si>
  <si>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</si>
  <si>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</si>
  <si>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</si>
  <si>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</si>
  <si>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</si>
  <si>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</si>
  <si>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</si>
  <si>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</si>
  <si>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</si>
  <si>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</si>
  <si>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</si>
  <si>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</si>
  <si>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</si>
  <si>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</si>
  <si>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</si>
  <si>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</si>
  <si>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</si>
  <si>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</si>
  <si>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</si>
  <si>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</si>
  <si>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</si>
  <si>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</si>
  <si>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</si>
  <si>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</si>
  <si>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</si>
  <si>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</si>
  <si>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</si>
  <si>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</si>
  <si>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</si>
  <si>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</si>
  <si>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</si>
  <si>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</si>
  <si>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</si>
  <si>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</si>
  <si>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</si>
  <si>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</si>
  <si>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</si>
  <si>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</si>
  <si>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</si>
  <si>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</si>
  <si>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</si>
  <si>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</si>
  <si>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</si>
  <si>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</si>
  <si>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</si>
  <si>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</si>
  <si>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</si>
  <si>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</si>
  <si>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</si>
  <si>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</si>
  <si>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</si>
  <si>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</si>
  <si>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</si>
  <si>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</si>
  <si>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</si>
  <si>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</si>
  <si>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</si>
  <si>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</si>
  <si>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</si>
  <si>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青森県風間浦村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</si>
  <si>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</si>
  <si>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</si>
  <si>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</si>
  <si>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</si>
  <si>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</si>
  <si>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</si>
  <si>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</si>
  <si>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</si>
  <si>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</si>
  <si>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</si>
  <si>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</si>
  <si>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</si>
  <si>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</si>
  <si>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</si>
  <si>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</si>
  <si>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</si>
  <si>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</si>
  <si>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</si>
  <si>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</si>
  <si>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</si>
  <si>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</si>
  <si>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</si>
  <si>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</si>
  <si>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</si>
  <si>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</si>
  <si>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</si>
  <si>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</si>
  <si>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</si>
  <si>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</si>
  <si>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</si>
  <si>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</si>
  <si>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</si>
  <si>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</si>
  <si>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</si>
  <si>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</si>
  <si>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</si>
  <si>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</si>
  <si>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</si>
  <si>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</si>
  <si>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</si>
  <si>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</si>
  <si>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</si>
  <si>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</si>
  <si>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</si>
  <si>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</si>
  <si>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</si>
  <si>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</si>
  <si>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</si>
  <si>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</si>
  <si>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</si>
  <si>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</si>
  <si>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</si>
  <si>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</si>
  <si>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</si>
  <si>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</si>
  <si>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</si>
  <si>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</si>
  <si>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</si>
  <si>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</si>
  <si>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</si>
  <si>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</si>
  <si>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</si>
  <si>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</si>
  <si>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</si>
  <si>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</si>
  <si>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</si>
  <si>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</si>
  <si>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</si>
  <si>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</si>
  <si>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</si>
  <si>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</si>
  <si>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</si>
  <si>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</si>
  <si>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</si>
  <si>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</si>
  <si>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</si>
  <si>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</si>
  <si>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</si>
  <si>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</si>
  <si>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</si>
  <si>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</si>
  <si>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</si>
  <si>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</si>
  <si>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</si>
  <si>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</si>
  <si>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</si>
  <si>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</si>
  <si>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</si>
  <si>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</si>
  <si>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</si>
  <si>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</si>
  <si>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</si>
  <si>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</si>
  <si>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</si>
  <si>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</si>
  <si>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</si>
  <si>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</si>
  <si>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</si>
  <si>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</si>
  <si>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</si>
  <si>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</si>
  <si>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</si>
  <si>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</si>
  <si>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</si>
  <si>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</si>
  <si>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</si>
  <si>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</si>
  <si>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</si>
  <si>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</si>
  <si>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</si>
  <si>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</si>
  <si>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</si>
  <si>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</si>
  <si>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</si>
  <si>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</si>
  <si>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</si>
  <si>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</si>
  <si>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</si>
  <si>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</si>
  <si>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</si>
  <si>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</si>
  <si>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</si>
  <si>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</si>
  <si>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</si>
  <si>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</si>
  <si>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</si>
  <si>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</si>
  <si>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</si>
  <si>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</si>
  <si>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</si>
  <si>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</si>
  <si>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</si>
  <si>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</si>
  <si>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</si>
  <si>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</si>
  <si>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</si>
  <si>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</si>
  <si>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</si>
  <si>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</si>
  <si>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</si>
  <si>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</si>
  <si>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</si>
  <si>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</si>
  <si>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</si>
  <si>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</si>
  <si>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</si>
  <si>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</si>
  <si>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</si>
  <si>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</si>
  <si>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</si>
  <si>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</si>
  <si>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</si>
  <si>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</si>
  <si>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</si>
  <si>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</si>
  <si>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</si>
  <si>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</si>
  <si>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</si>
  <si>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</si>
  <si>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</si>
  <si>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</si>
  <si>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</si>
  <si>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</si>
  <si>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</si>
  <si>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</si>
  <si>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</si>
  <si>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</si>
  <si>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</si>
  <si>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</si>
  <si>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</si>
  <si>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</si>
  <si>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</si>
  <si>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</si>
  <si>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</si>
  <si>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</si>
  <si>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</si>
  <si>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</si>
  <si>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</si>
  <si>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</si>
  <si>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</si>
  <si>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</si>
  <si>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</si>
  <si>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</si>
  <si>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</si>
  <si>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</si>
  <si>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</si>
  <si>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</si>
  <si>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</si>
  <si>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</si>
  <si>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</si>
  <si>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</si>
  <si>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</si>
  <si>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</si>
  <si>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</si>
  <si>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</si>
  <si>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</si>
  <si>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</si>
  <si>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</si>
  <si>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</si>
  <si>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9.95</t>
  </si>
  <si>
    <t>▲ 1.17</t>
  </si>
  <si>
    <t>▲ 0.72</t>
  </si>
  <si>
    <t>▲ 0.57</t>
  </si>
  <si>
    <t>一般会計</t>
  </si>
  <si>
    <t>介護保険特別会計</t>
  </si>
  <si>
    <t>国民健康保険特別会計</t>
  </si>
  <si>
    <t>簡易水道特別会計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</si>
  <si>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</si>
  <si>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</si>
  <si>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</si>
  <si>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</si>
  <si>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</si>
  <si>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</si>
  <si>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</si>
  <si>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</si>
  <si>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</si>
  <si>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</si>
  <si>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</si>
  <si>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</si>
  <si>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</si>
  <si>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</si>
  <si>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</si>
  <si>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</si>
  <si>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</si>
  <si>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t>
    <phoneticPr fontId="2"/>
  </si>
  <si>
    <t>-</t>
    <phoneticPr fontId="2"/>
  </si>
  <si>
    <t>過疎地域自立促進特別基金（R02年度末現在）</t>
    <rPh sb="0" eb="2">
      <t>カソ</t>
    </rPh>
    <rPh sb="2" eb="4">
      <t>チイキ</t>
    </rPh>
    <rPh sb="4" eb="6">
      <t>ジリツ</t>
    </rPh>
    <rPh sb="6" eb="8">
      <t>ソクシン</t>
    </rPh>
    <rPh sb="8" eb="10">
      <t>トクベツ</t>
    </rPh>
    <rPh sb="10" eb="12">
      <t>キキン</t>
    </rPh>
    <rPh sb="16" eb="19">
      <t>ネンドマツ</t>
    </rPh>
    <rPh sb="19" eb="21">
      <t>ゲンザイ</t>
    </rPh>
    <phoneticPr fontId="5"/>
  </si>
  <si>
    <t>電源立地地域対策事業基金(R02年度末現在)</t>
    <rPh sb="0" eb="2">
      <t>デンゲン</t>
    </rPh>
    <rPh sb="2" eb="4">
      <t>リッチ</t>
    </rPh>
    <rPh sb="4" eb="6">
      <t>チイキ</t>
    </rPh>
    <rPh sb="6" eb="8">
      <t>タイサク</t>
    </rPh>
    <rPh sb="8" eb="10">
      <t>ジギョウ</t>
    </rPh>
    <rPh sb="10" eb="12">
      <t>キキン</t>
    </rPh>
    <phoneticPr fontId="5"/>
  </si>
  <si>
    <t>地域活性化基金(R02年度末現在)</t>
    <rPh sb="0" eb="2">
      <t>チイキ</t>
    </rPh>
    <rPh sb="2" eb="5">
      <t>カッセイカ</t>
    </rPh>
    <rPh sb="5" eb="7">
      <t>キキン</t>
    </rPh>
    <phoneticPr fontId="5"/>
  </si>
  <si>
    <t>水産業振興基金(R02年度末現在)</t>
    <rPh sb="0" eb="2">
      <t>スイサン</t>
    </rPh>
    <rPh sb="2" eb="3">
      <t>ギョウ</t>
    </rPh>
    <rPh sb="3" eb="5">
      <t>シンコウ</t>
    </rPh>
    <rPh sb="5" eb="7">
      <t>キキン</t>
    </rPh>
    <phoneticPr fontId="5"/>
  </si>
  <si>
    <t>庁舎建設基金(R02年度末現在)</t>
    <rPh sb="0" eb="2">
      <t>チョウシャ</t>
    </rPh>
    <rPh sb="2" eb="4">
      <t>ケンセツ</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</si>
</sst>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9BDC356-9E6A-4DEF-8E3D-628F0FF9C23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0123-42A9-A91F-D0F317636B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79689</c:v>
                </c:pt>
                <c:pt idx="1">
                  <c:v>108943</c:v>
                </c:pt>
                <c:pt idx="2">
                  <c:v>209547</c:v>
                </c:pt>
                <c:pt idx="3">
                  <c:v>206220</c:v>
                </c:pt>
                <c:pt idx="4">
                  <c:v>352436</c:v>
                </c:pt>
              </c:numCache>
            </c:numRef>
          </c:val>
          <c:smooth val="0"/>
          <c:extLst>
            <c:ext xmlns:c16="http://schemas.microsoft.com/office/drawing/2014/chart" uri="{C3380CC4-5D6E-409C-BE32-E72D297353CC}">
              <c16:uniqueId val="{00000001-0123-42A9-A91F-D0F317636B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6.08</c:v>
                </c:pt>
                <c:pt idx="1">
                  <c:v>4.91</c:v>
                </c:pt>
                <c:pt idx="2">
                  <c:v>4.47</c:v>
                </c:pt>
                <c:pt idx="3">
                  <c:v>5.51</c:v>
                </c:pt>
                <c:pt idx="4">
                  <c:v>4.83</c:v>
                </c:pt>
              </c:numCache>
            </c:numRef>
          </c:val>
          <c:extLst>
            <c:ext xmlns:c16="http://schemas.microsoft.com/office/drawing/2014/chart" uri="{C3380CC4-5D6E-409C-BE32-E72D297353CC}">
              <c16:uniqueId val="{00000000-1061-4887-A2C2-A405A11249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29.76</c:v>
                </c:pt>
                <c:pt idx="1">
                  <c:v>26.57</c:v>
                </c:pt>
                <c:pt idx="2">
                  <c:v>29.34</c:v>
                </c:pt>
                <c:pt idx="3">
                  <c:v>29.03</c:v>
                </c:pt>
                <c:pt idx="4">
                  <c:v>31.33</c:v>
                </c:pt>
              </c:numCache>
            </c:numRef>
          </c:val>
          <c:extLst>
            <c:ext xmlns:c16="http://schemas.microsoft.com/office/drawing/2014/chart" uri="{C3380CC4-5D6E-409C-BE32-E72D297353CC}">
              <c16:uniqueId val="{00000001-1061-4887-A2C2-A405A11249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11.93</c:v>
                </c:pt>
                <c:pt idx="1">
                  <c:v>-9.9499999999999993</c:v>
                </c:pt>
                <c:pt idx="2">
                  <c:v>-1.17</c:v>
                </c:pt>
                <c:pt idx="3">
                  <c:v>-0.72</c:v>
                </c:pt>
                <c:pt idx="4">
                  <c:v>-0.56999999999999995</c:v>
                </c:pt>
              </c:numCache>
            </c:numRef>
          </c:val>
          <c:smooth val="0"/>
          <c:extLst>
            <c:ext xmlns:c16="http://schemas.microsoft.com/office/drawing/2014/chart" uri="{C3380CC4-5D6E-409C-BE32-E72D297353CC}">
              <c16:uniqueId val="{00000002-1061-4887-A2C2-A405A11249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6A-4317-A346-715E616CDB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6A-4317-A346-715E616CDB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6A-4317-A346-715E616CDB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56A-4317-A346-715E616CDB9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56A-4317-A346-715E616CDB9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56A-4317-A346-715E616CDB9E}"/>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0.1</c:v>
                </c:pt>
                <c:pt idx="4">
                  <c:v>#N/A</c:v>
                </c:pt>
                <c:pt idx="5">
                  <c:v>0.08</c:v>
                </c:pt>
                <c:pt idx="6">
                  <c:v>#N/A</c:v>
                </c:pt>
                <c:pt idx="7">
                  <c:v>0.1</c:v>
                </c:pt>
                <c:pt idx="8">
                  <c:v>#N/A</c:v>
                </c:pt>
                <c:pt idx="9">
                  <c:v>0.15</c:v>
                </c:pt>
              </c:numCache>
            </c:numRef>
          </c:val>
          <c:extLst>
            <c:ext xmlns:c16="http://schemas.microsoft.com/office/drawing/2014/chart" uri="{C3380CC4-5D6E-409C-BE32-E72D297353CC}">
              <c16:uniqueId val="{00000006-756A-4317-A346-715E616CDB9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0.04</c:v>
                </c:pt>
                <c:pt idx="2">
                  <c:v>#N/A</c:v>
                </c:pt>
                <c:pt idx="3">
                  <c:v>0.1</c:v>
                </c:pt>
                <c:pt idx="4">
                  <c:v>#N/A</c:v>
                </c:pt>
                <c:pt idx="5">
                  <c:v>0.2</c:v>
                </c:pt>
                <c:pt idx="6">
                  <c:v>#N/A</c:v>
                </c:pt>
                <c:pt idx="7">
                  <c:v>0.2</c:v>
                </c:pt>
                <c:pt idx="8">
                  <c:v>#N/A</c:v>
                </c:pt>
                <c:pt idx="9">
                  <c:v>0.42</c:v>
                </c:pt>
              </c:numCache>
            </c:numRef>
          </c:val>
          <c:extLst>
            <c:ext xmlns:c16="http://schemas.microsoft.com/office/drawing/2014/chart" uri="{C3380CC4-5D6E-409C-BE32-E72D297353CC}">
              <c16:uniqueId val="{00000007-756A-4317-A346-715E616CDB9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1.1399999999999999</c:v>
                </c:pt>
                <c:pt idx="2">
                  <c:v>#N/A</c:v>
                </c:pt>
                <c:pt idx="3">
                  <c:v>1.21</c:v>
                </c:pt>
                <c:pt idx="4">
                  <c:v>#N/A</c:v>
                </c:pt>
                <c:pt idx="5">
                  <c:v>1.06</c:v>
                </c:pt>
                <c:pt idx="6">
                  <c:v>#N/A</c:v>
                </c:pt>
                <c:pt idx="7">
                  <c:v>2.69</c:v>
                </c:pt>
                <c:pt idx="8">
                  <c:v>#N/A</c:v>
                </c:pt>
                <c:pt idx="9">
                  <c:v>1.89</c:v>
                </c:pt>
              </c:numCache>
            </c:numRef>
          </c:val>
          <c:extLst>
            <c:ext xmlns:c16="http://schemas.microsoft.com/office/drawing/2014/chart" uri="{C3380CC4-5D6E-409C-BE32-E72D297353CC}">
              <c16:uniqueId val="{00000008-756A-4317-A346-715E616CDB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6.08</c:v>
                </c:pt>
                <c:pt idx="2">
                  <c:v>#N/A</c:v>
                </c:pt>
                <c:pt idx="3">
                  <c:v>4.91</c:v>
                </c:pt>
                <c:pt idx="4">
                  <c:v>#N/A</c:v>
                </c:pt>
                <c:pt idx="5">
                  <c:v>4.46</c:v>
                </c:pt>
                <c:pt idx="6">
                  <c:v>#N/A</c:v>
                </c:pt>
                <c:pt idx="7">
                  <c:v>5.5</c:v>
                </c:pt>
                <c:pt idx="8">
                  <c:v>#N/A</c:v>
                </c:pt>
                <c:pt idx="9">
                  <c:v>4.83</c:v>
                </c:pt>
              </c:numCache>
            </c:numRef>
          </c:val>
          <c:extLst>
            <c:ext xmlns:c16="http://schemas.microsoft.com/office/drawing/2014/chart" uri="{C3380CC4-5D6E-409C-BE32-E72D297353CC}">
              <c16:uniqueId val="{00000009-756A-4317-A346-715E616CDB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284</c:v>
                </c:pt>
                <c:pt idx="5">
                  <c:v>256</c:v>
                </c:pt>
                <c:pt idx="8">
                  <c:v>247</c:v>
                </c:pt>
                <c:pt idx="11">
                  <c:v>300</c:v>
                </c:pt>
                <c:pt idx="14">
                  <c:v>288</c:v>
                </c:pt>
              </c:numCache>
            </c:numRef>
          </c:val>
          <c:extLst>
            <c:ext xmlns:c16="http://schemas.microsoft.com/office/drawing/2014/chart" uri="{C3380CC4-5D6E-409C-BE32-E72D297353CC}">
              <c16:uniqueId val="{00000000-6FDC-4577-AE6A-D99A0779DE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DC-4577-AE6A-D99A0779DE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DC-4577-AE6A-D99A0779DE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57</c:v>
                </c:pt>
                <c:pt idx="3">
                  <c:v>57</c:v>
                </c:pt>
                <c:pt idx="6">
                  <c:v>42</c:v>
                </c:pt>
                <c:pt idx="9">
                  <c:v>41</c:v>
                </c:pt>
                <c:pt idx="12">
                  <c:v>40</c:v>
                </c:pt>
              </c:numCache>
            </c:numRef>
          </c:val>
          <c:extLst>
            <c:ext xmlns:c16="http://schemas.microsoft.com/office/drawing/2014/chart" uri="{C3380CC4-5D6E-409C-BE32-E72D297353CC}">
              <c16:uniqueId val="{00000003-6FDC-4577-AE6A-D99A0779DE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c:v>
                </c:pt>
                <c:pt idx="3">
                  <c:v>33</c:v>
                </c:pt>
                <c:pt idx="6">
                  <c:v>33</c:v>
                </c:pt>
                <c:pt idx="9">
                  <c:v>36</c:v>
                </c:pt>
                <c:pt idx="12">
                  <c:v>38</c:v>
                </c:pt>
              </c:numCache>
            </c:numRef>
          </c:val>
          <c:extLst>
            <c:ext xmlns:c16="http://schemas.microsoft.com/office/drawing/2014/chart" uri="{C3380CC4-5D6E-409C-BE32-E72D297353CC}">
              <c16:uniqueId val="{00000004-6FDC-4577-AE6A-D99A0779DE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DC-4577-AE6A-D99A0779DE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DC-4577-AE6A-D99A0779DE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336</c:v>
                </c:pt>
                <c:pt idx="3">
                  <c:v>314</c:v>
                </c:pt>
                <c:pt idx="6">
                  <c:v>310</c:v>
                </c:pt>
                <c:pt idx="9">
                  <c:v>383</c:v>
                </c:pt>
                <c:pt idx="12">
                  <c:v>366</c:v>
                </c:pt>
              </c:numCache>
            </c:numRef>
          </c:val>
          <c:extLst>
            <c:ext xmlns:c16="http://schemas.microsoft.com/office/drawing/2014/chart" uri="{C3380CC4-5D6E-409C-BE32-E72D297353CC}">
              <c16:uniqueId val="{00000007-6FDC-4577-AE6A-D99A0779DE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141</c:v>
                </c:pt>
                <c:pt idx="2">
                  <c:v>#N/A</c:v>
                </c:pt>
                <c:pt idx="3">
                  <c:v>#N/A</c:v>
                </c:pt>
                <c:pt idx="4">
                  <c:v>148</c:v>
                </c:pt>
                <c:pt idx="5">
                  <c:v>#N/A</c:v>
                </c:pt>
                <c:pt idx="6">
                  <c:v>#N/A</c:v>
                </c:pt>
                <c:pt idx="7">
                  <c:v>138</c:v>
                </c:pt>
                <c:pt idx="8">
                  <c:v>#N/A</c:v>
                </c:pt>
                <c:pt idx="9">
                  <c:v>#N/A</c:v>
                </c:pt>
                <c:pt idx="10">
                  <c:v>160</c:v>
                </c:pt>
                <c:pt idx="11">
                  <c:v>#N/A</c:v>
                </c:pt>
                <c:pt idx="12">
                  <c:v>#N/A</c:v>
                </c:pt>
                <c:pt idx="13">
                  <c:v>156</c:v>
                </c:pt>
                <c:pt idx="14">
                  <c:v>#N/A</c:v>
                </c:pt>
              </c:numCache>
            </c:numRef>
          </c:val>
          <c:smooth val="0"/>
          <c:extLst>
            <c:ext xmlns:c16="http://schemas.microsoft.com/office/drawing/2014/chart" uri="{C3380CC4-5D6E-409C-BE32-E72D297353CC}">
              <c16:uniqueId val="{00000008-6FDC-4577-AE6A-D99A0779DE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2693</c:v>
                </c:pt>
                <c:pt idx="5">
                  <c:v>2514</c:v>
                </c:pt>
                <c:pt idx="8">
                  <c:v>2573</c:v>
                </c:pt>
                <c:pt idx="11">
                  <c:v>2391</c:v>
                </c:pt>
                <c:pt idx="14">
                  <c:v>2466</c:v>
                </c:pt>
              </c:numCache>
            </c:numRef>
          </c:val>
          <c:extLst>
            <c:ext xmlns:c16="http://schemas.microsoft.com/office/drawing/2014/chart" uri="{C3380CC4-5D6E-409C-BE32-E72D297353CC}">
              <c16:uniqueId val="{00000000-6FA0-44B6-ABD8-FF45ECFF5D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118</c:v>
                </c:pt>
                <c:pt idx="5">
                  <c:v>118</c:v>
                </c:pt>
                <c:pt idx="8">
                  <c:v>91</c:v>
                </c:pt>
                <c:pt idx="11">
                  <c:v>73</c:v>
                </c:pt>
                <c:pt idx="14">
                  <c:v>64</c:v>
                </c:pt>
              </c:numCache>
            </c:numRef>
          </c:val>
          <c:extLst>
            <c:ext xmlns:c16="http://schemas.microsoft.com/office/drawing/2014/chart" uri="{C3380CC4-5D6E-409C-BE32-E72D297353CC}">
              <c16:uniqueId val="{00000001-6FA0-44B6-ABD8-FF45ECFF5D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1448</c:v>
                </c:pt>
                <c:pt idx="5">
                  <c:v>1552</c:v>
                </c:pt>
                <c:pt idx="8">
                  <c:v>1570</c:v>
                </c:pt>
                <c:pt idx="11">
                  <c:v>1396</c:v>
                </c:pt>
                <c:pt idx="14">
                  <c:v>1466</c:v>
                </c:pt>
              </c:numCache>
            </c:numRef>
          </c:val>
          <c:extLst>
            <c:ext xmlns:c16="http://schemas.microsoft.com/office/drawing/2014/chart" uri="{C3380CC4-5D6E-409C-BE32-E72D297353CC}">
              <c16:uniqueId val="{00000002-6FA0-44B6-ABD8-FF45ECFF5D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A0-44B6-ABD8-FF45ECFF5D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A0-44B6-ABD8-FF45ECFF5D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A0-44B6-ABD8-FF45ECFF5D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437</c:v>
                </c:pt>
                <c:pt idx="3">
                  <c:v>411</c:v>
                </c:pt>
                <c:pt idx="6">
                  <c:v>394</c:v>
                </c:pt>
                <c:pt idx="9">
                  <c:v>372</c:v>
                </c:pt>
                <c:pt idx="12">
                  <c:v>344</c:v>
                </c:pt>
              </c:numCache>
            </c:numRef>
          </c:val>
          <c:extLst>
            <c:ext xmlns:c16="http://schemas.microsoft.com/office/drawing/2014/chart" uri="{C3380CC4-5D6E-409C-BE32-E72D297353CC}">
              <c16:uniqueId val="{00000006-6FA0-44B6-ABD8-FF45ECFF5D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332</c:v>
                </c:pt>
                <c:pt idx="3">
                  <c:v>288</c:v>
                </c:pt>
                <c:pt idx="6">
                  <c:v>250</c:v>
                </c:pt>
                <c:pt idx="9">
                  <c:v>215</c:v>
                </c:pt>
                <c:pt idx="12">
                  <c:v>180</c:v>
                </c:pt>
              </c:numCache>
            </c:numRef>
          </c:val>
          <c:extLst>
            <c:ext xmlns:c16="http://schemas.microsoft.com/office/drawing/2014/chart" uri="{C3380CC4-5D6E-409C-BE32-E72D297353CC}">
              <c16:uniqueId val="{00000007-6FA0-44B6-ABD8-FF45ECFF5D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328</c:v>
                </c:pt>
                <c:pt idx="3">
                  <c:v>295</c:v>
                </c:pt>
                <c:pt idx="6">
                  <c:v>256</c:v>
                </c:pt>
                <c:pt idx="9">
                  <c:v>282</c:v>
                </c:pt>
                <c:pt idx="12">
                  <c:v>314</c:v>
                </c:pt>
              </c:numCache>
            </c:numRef>
          </c:val>
          <c:extLst>
            <c:ext xmlns:c16="http://schemas.microsoft.com/office/drawing/2014/chart" uri="{C3380CC4-5D6E-409C-BE32-E72D297353CC}">
              <c16:uniqueId val="{00000008-6FA0-44B6-ABD8-FF45ECFF5D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A0-44B6-ABD8-FF45ECFF5D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3186</c:v>
                </c:pt>
                <c:pt idx="3">
                  <c:v>3090</c:v>
                </c:pt>
                <c:pt idx="6">
                  <c:v>3146</c:v>
                </c:pt>
                <c:pt idx="9">
                  <c:v>3046</c:v>
                </c:pt>
                <c:pt idx="12">
                  <c:v>3161</c:v>
                </c:pt>
              </c:numCache>
            </c:numRef>
          </c:val>
          <c:extLst>
            <c:ext xmlns:c16="http://schemas.microsoft.com/office/drawing/2014/chart" uri="{C3380CC4-5D6E-409C-BE32-E72D297353CC}">
              <c16:uniqueId val="{0000000A-6FA0-44B6-ABD8-FF45ECFF5D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c:v>
                </c:pt>
                <c:pt idx="2">
                  <c:v>#N/A</c:v>
                </c:pt>
                <c:pt idx="3">
                  <c:v>#N/A</c:v>
                </c:pt>
                <c:pt idx="4">
                  <c:v>0</c:v>
                </c:pt>
                <c:pt idx="5">
                  <c:v>#N/A</c:v>
                </c:pt>
                <c:pt idx="6">
                  <c:v>#N/A</c:v>
                </c:pt>
                <c:pt idx="7">
                  <c:v>0</c:v>
                </c:pt>
                <c:pt idx="8">
                  <c:v>#N/A</c:v>
                </c:pt>
                <c:pt idx="9">
                  <c:v>#N/A</c:v>
                </c:pt>
                <c:pt idx="10">
                  <c:v>54</c:v>
                </c:pt>
                <c:pt idx="11">
                  <c:v>#N/A</c:v>
                </c:pt>
                <c:pt idx="12">
                  <c:v>#N/A</c:v>
                </c:pt>
                <c:pt idx="13">
                  <c:v>3</c:v>
                </c:pt>
                <c:pt idx="14">
                  <c:v>#N/A</c:v>
                </c:pt>
              </c:numCache>
            </c:numRef>
          </c:val>
          <c:smooth val="0"/>
          <c:extLst>
            <c:ext xmlns:c16="http://schemas.microsoft.com/office/drawing/2014/chart" uri="{C3380CC4-5D6E-409C-BE32-E72D297353CC}">
              <c16:uniqueId val="{0000000B-6FA0-44B6-ABD8-FF45ECFF5D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400</c:v>
                </c:pt>
                <c:pt idx="1">
                  <c:v>405</c:v>
                </c:pt>
                <c:pt idx="2">
                  <c:v>445</c:v>
                </c:pt>
              </c:numCache>
            </c:numRef>
          </c:val>
          <c:extLst>
            <c:ext xmlns:c16="http://schemas.microsoft.com/office/drawing/2014/chart" uri="{C3380CC4-5D6E-409C-BE32-E72D297353CC}">
              <c16:uniqueId val="{00000000-2EDB-4E67-9156-9291CF7838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EDB-4E67-9156-9291CF7838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1199</c:v>
                </c:pt>
                <c:pt idx="1">
                  <c:v>1057</c:v>
                </c:pt>
                <c:pt idx="2">
                  <c:v>1119</c:v>
                </c:pt>
              </c:numCache>
            </c:numRef>
          </c:val>
          <c:extLst>
            <c:ext xmlns:c16="http://schemas.microsoft.com/office/drawing/2014/chart" uri="{C3380CC4-5D6E-409C-BE32-E72D297353CC}">
              <c16:uniqueId val="{00000002-2EDB-4E67-9156-9291CF7838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
1,794
69.55
3,532,246
3,462,012
68,690
1,421,227
3,160,503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長引く景気低迷による個人・法人関係税の減収などから財政力指数は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と類似団体を下回っている。人件費については職員数が定員管理計画を下回っていることから、今以上の抑制は難しいため、行財政改革による組織の見直しを推進し歳出の抑制を図り、税収の徴収率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％を目標に今後も高い徴収率を維持する。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年度の経常収支比率は類似団体平均を上回っている。前年度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増加した要因としては、新型コロナウイルス感染症に関連した特別定額給付金等の補助費が増額となったためである。今後は公債費の増加が見込まれ経常収支比率の上昇が予想されるため、実施事業の点検を行う事で、事業の廃止・縮小などを計画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18687</xdr:rowOff>
    </xdr:from>
    <xdr:to>
      <xdr:col>23</xdr:col>
      <xdr:colOff>133350</xdr:colOff>
      <xdr:row>64</xdr:row>
      <xdr:rowOff>70394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99148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154759</xdr:rowOff>
    </xdr:from>
    <xdr:to>
      <xdr:col>19</xdr:col>
      <xdr:colOff>133350</xdr:colOff>
      <xdr:row>64</xdr:row>
      <xdr:rowOff>18687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8465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58238</xdr:rowOff>
    </xdr:from>
    <xdr:to>
      <xdr:col>15</xdr:col>
      <xdr:colOff>82550</xdr:colOff>
      <xdr:row>62</xdr:row>
      <xdr:rowOff>154759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68813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2177</xdr:rowOff>
    </xdr:from>
    <xdr:to>
      <xdr:col>11</xdr:col>
      <xdr:colOff>31750</xdr:colOff>
      <xdr:row>62</xdr:row>
      <xdr:rowOff>58238</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460627"/>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19594</xdr:rowOff>
    </xdr:from>
    <xdr:to>
      <xdr:col>23</xdr:col>
      <xdr:colOff>184150</xdr:colOff>
      <xdr:row>64</xdr:row>
      <xdr:rowOff>121194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163121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139337</xdr:rowOff>
    </xdr:from>
    <xdr:to>
      <xdr:col>19</xdr:col>
      <xdr:colOff>184150</xdr:colOff>
      <xdr:row>64</xdr:row>
      <xdr:rowOff>69487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54264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2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103959</xdr:rowOff>
    </xdr:from>
    <xdr:to>
      <xdr:col>15</xdr:col>
      <xdr:colOff>133350</xdr:colOff>
      <xdr:row>63</xdr:row>
      <xdr:rowOff>34109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44286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50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7438</xdr:rowOff>
    </xdr:from>
    <xdr:to>
      <xdr:col>11</xdr:col>
      <xdr:colOff>82550</xdr:colOff>
      <xdr:row>62</xdr:row>
      <xdr:rowOff>109038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119215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122827</xdr:rowOff>
    </xdr:from>
    <xdr:to>
      <xdr:col>7</xdr:col>
      <xdr:colOff>31750</xdr:colOff>
      <xdr:row>61</xdr:row>
      <xdr:rowOff>52977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63154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金額が類似団体平均を下回っているのは、職員数が定員管理計画を下回っているためである。しかしながら、安定した行政運営を行うためにも職員数の確保は必要であるため、人件費に係る決算額は上昇する見込みである。物件費においては行政システム等の更新作業も必要となるため今後上昇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なお、指定管理制度は既に導入しているが、受託を希望する事業者が少ないため期待通りの競争が生まれず歳出抑制効果がないので、指定管理の在り方については今後も検討を続ける。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133815</xdr:rowOff>
    </xdr:from>
    <xdr:to>
      <xdr:col>23</xdr:col>
      <xdr:colOff>133350</xdr:colOff>
      <xdr:row>81</xdr:row>
      <xdr:rowOff>11012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49815"/>
          <a:ext cx="8382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101791</xdr:rowOff>
    </xdr:from>
    <xdr:to>
      <xdr:col>19</xdr:col>
      <xdr:colOff>133350</xdr:colOff>
      <xdr:row>80</xdr:row>
      <xdr:rowOff>133815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17791"/>
          <a:ext cx="889000" cy="3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98814</xdr:rowOff>
    </xdr:from>
    <xdr:to>
      <xdr:col>15</xdr:col>
      <xdr:colOff>82550</xdr:colOff>
      <xdr:row>80</xdr:row>
      <xdr:rowOff>101791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14814"/>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85001</xdr:rowOff>
    </xdr:from>
    <xdr:to>
      <xdr:col>11</xdr:col>
      <xdr:colOff>31750</xdr:colOff>
      <xdr:row>80</xdr:row>
      <xdr:rowOff>98814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01001"/>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131662</xdr:rowOff>
    </xdr:from>
    <xdr:to>
      <xdr:col>23</xdr:col>
      <xdr:colOff>184150</xdr:colOff>
      <xdr:row>81</xdr:row>
      <xdr:rowOff>61812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148189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9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83015</xdr:rowOff>
    </xdr:from>
    <xdr:to>
      <xdr:col>19</xdr:col>
      <xdr:colOff>184150</xdr:colOff>
      <xdr:row>81</xdr:row>
      <xdr:rowOff>13165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23342</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6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50991</xdr:rowOff>
    </xdr:from>
    <xdr:to>
      <xdr:col>15</xdr:col>
      <xdr:colOff>133350</xdr:colOff>
      <xdr:row>80</xdr:row>
      <xdr:rowOff>152591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162768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3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48014</xdr:rowOff>
    </xdr:from>
    <xdr:to>
      <xdr:col>11</xdr:col>
      <xdr:colOff>82550</xdr:colOff>
      <xdr:row>80</xdr:row>
      <xdr:rowOff>149614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159791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3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34201</xdr:rowOff>
    </xdr:from>
    <xdr:to>
      <xdr:col>7</xdr:col>
      <xdr:colOff>31750</xdr:colOff>
      <xdr:row>80</xdr:row>
      <xdr:rowOff>135801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145978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1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ラスパイレス指数は学歴区分による経験年数の変動により昨年度より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ポイント下回っている。今後は定年退職者が毎年続くため、国の給与水準次第ではあるが減少していく見込みである。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87</xdr:row>
      <xdr:rowOff>62864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64398"/>
          <a:ext cx="8382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119698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161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167957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161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113664</xdr:rowOff>
    </xdr:from>
    <xdr:to>
      <xdr:col>68</xdr:col>
      <xdr:colOff>152400</xdr:colOff>
      <xdr:row>86</xdr:row>
      <xdr:rowOff>167957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583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132415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については、定員管理計画どおりの新規職員採用ができたが、退職者もいるため類似団体平均を下回っている。行政サービスの維持の観点から新規採用者の他再任用制度も活用し職員数の確保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94044</xdr:rowOff>
    </xdr:from>
    <xdr:to>
      <xdr:col>81</xdr:col>
      <xdr:colOff>44450</xdr:colOff>
      <xdr:row>61</xdr:row>
      <xdr:rowOff>109728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52494"/>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77877</xdr:rowOff>
    </xdr:from>
    <xdr:to>
      <xdr:col>77</xdr:col>
      <xdr:colOff>44450</xdr:colOff>
      <xdr:row>61</xdr:row>
      <xdr:rowOff>94044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36327"/>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38786</xdr:rowOff>
    </xdr:from>
    <xdr:to>
      <xdr:col>72</xdr:col>
      <xdr:colOff>203200</xdr:colOff>
      <xdr:row>61</xdr:row>
      <xdr:rowOff>77877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97236"/>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12967</xdr:rowOff>
    </xdr:from>
    <xdr:to>
      <xdr:col>68</xdr:col>
      <xdr:colOff>152400</xdr:colOff>
      <xdr:row>61</xdr:row>
      <xdr:rowOff>38786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71417"/>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58928</xdr:rowOff>
    </xdr:from>
    <xdr:to>
      <xdr:col>81</xdr:col>
      <xdr:colOff>95250</xdr:colOff>
      <xdr:row>61</xdr:row>
      <xdr:rowOff>160528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75455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43244</xdr:rowOff>
    </xdr:from>
    <xdr:to>
      <xdr:col>77</xdr:col>
      <xdr:colOff>95250</xdr:colOff>
      <xdr:row>61</xdr:row>
      <xdr:rowOff>144844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155021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7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27077</xdr:rowOff>
    </xdr:from>
    <xdr:to>
      <xdr:col>73</xdr:col>
      <xdr:colOff>44450</xdr:colOff>
      <xdr:row>61</xdr:row>
      <xdr:rowOff>128677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138854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159436</xdr:rowOff>
    </xdr:from>
    <xdr:to>
      <xdr:col>68</xdr:col>
      <xdr:colOff>203200</xdr:colOff>
      <xdr:row>61</xdr:row>
      <xdr:rowOff>89586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99763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133617</xdr:rowOff>
    </xdr:from>
    <xdr:to>
      <xdr:col>64</xdr:col>
      <xdr:colOff>152400</xdr:colOff>
      <xdr:row>61</xdr:row>
      <xdr:rowOff>63767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73944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8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年度に借入れた風間浦小学校建設事業の元金償還が昨年度から開始されたことに伴い実質公債費比率は増加し、類似団体平均を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ポイント上回っている。また、今後下風呂温泉整備事業に係る元金償還が発生してくることからしばらくは実質公債費比率は上昇傾向となるため、地方債の新規発行についてはより一層抑制に努める。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100754</xdr:rowOff>
    </xdr:from>
    <xdr:to>
      <xdr:col>81</xdr:col>
      <xdr:colOff>44450</xdr:colOff>
      <xdr:row>44</xdr:row>
      <xdr:rowOff>116840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445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100754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56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60537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6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140970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6043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66040</xdr:rowOff>
    </xdr:from>
    <xdr:to>
      <xdr:col>81</xdr:col>
      <xdr:colOff>95250</xdr:colOff>
      <xdr:row>44</xdr:row>
      <xdr:rowOff>167640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38117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49954</xdr:rowOff>
    </xdr:from>
    <xdr:to>
      <xdr:col>77</xdr:col>
      <xdr:colOff>95250</xdr:colOff>
      <xdr:row>44</xdr:row>
      <xdr:rowOff>151554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136331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地方債の発行による現在高が増加したものの充当可能基金の増加により比率が減少した。今年度以降も大規模事業に着手するため、今後の地方債現在高は増加することが見込まれ、それに伴い将来負担比率の更なる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144498</xdr:rowOff>
    </xdr:from>
    <xdr:to>
      <xdr:col>81</xdr:col>
      <xdr:colOff>44450</xdr:colOff>
      <xdr:row>14</xdr:row>
      <xdr:rowOff>36054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373348"/>
          <a:ext cx="8382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93698</xdr:rowOff>
    </xdr:from>
    <xdr:to>
      <xdr:col>81</xdr:col>
      <xdr:colOff>95250</xdr:colOff>
      <xdr:row>14</xdr:row>
      <xdr:rowOff>23848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65775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29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156704</xdr:rowOff>
    </xdr:from>
    <xdr:to>
      <xdr:col>77</xdr:col>
      <xdr:colOff>95250</xdr:colOff>
      <xdr:row>14</xdr:row>
      <xdr:rowOff>86854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71631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7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116487</xdr:rowOff>
    </xdr:from>
    <xdr:to>
      <xdr:col>64</xdr:col>
      <xdr:colOff>152400</xdr:colOff>
      <xdr:row>14</xdr:row>
      <xdr:rowOff>46637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31414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
1,794
69.55
3,532,246
3,462,012
68,690
1,421,227
3,160,503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や手当の水準が類似団体と比較して低いため、経常収支比率の人件費分が低くなっている。具体的には時間外勤務手当の抑制を図ったことによる効果である。今後も時間外手当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4890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物件費に係る経常収支比率は類似団体平均と同率となっており、昨年度と比較しても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ポイントの上昇となっている。主な要因は、職員数の不足により民間業者に対する業務委託へのシフトが概ね完了したためである。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4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97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16</xdr:row>
      <xdr:rowOff>154432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83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7360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ポイント下回っており、その要因は児童数減少による児童手当の減及び老人措置入所者の減少によるものである。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28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28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これは、経常的経費に充てる特定財源の増加したことに伴い減少したものである。その他については操出金が大半を占めており、国民健康保険特別会計や後期高齢者医療特別会計の医療費に対し一般会計から操出しているため、保険料の見直し等により適正化を図り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767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104140</xdr:rowOff>
    </xdr:from>
    <xdr:to>
      <xdr:col>78</xdr:col>
      <xdr:colOff>69850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33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49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35560</xdr:rowOff>
    </xdr:from>
    <xdr:to>
      <xdr:col>69</xdr:col>
      <xdr:colOff>92075</xdr:colOff>
      <xdr:row>55</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65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53340</xdr:rowOff>
    </xdr:from>
    <xdr:to>
      <xdr:col>78</xdr:col>
      <xdr:colOff>120650</xdr:colOff>
      <xdr:row>55</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139717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69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156210</xdr:rowOff>
    </xdr:from>
    <xdr:to>
      <xdr:col>65</xdr:col>
      <xdr:colOff>53975</xdr:colOff>
      <xdr:row>55</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その要因は新型コロナウイルス感染症に関連した定額給付金の実施による増加である。また、一部事務組合への負担金は今後も継続して支出となるため近隣市町村との協議を図り、一部事務組合事業の見直し等の検討が必要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152146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272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83566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年度に借入れた風間浦小学校建設事業の元金償還が昨年度から開始されたことにより地方債元利償還金も膨らんでおり、公債費に係る経常収支比率は類似団体平均を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年度から実施している防災行政無線設備デジタル化整備事業に係る元金償還が開始されることから上昇することが見込まれている。事業の見直しなどにより地方債の新規発行の抑制に努める。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107950</xdr:rowOff>
    </xdr:from>
    <xdr:to>
      <xdr:col>24</xdr:col>
      <xdr:colOff>25400</xdr:colOff>
      <xdr:row>78</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810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157480</xdr:rowOff>
    </xdr:from>
    <xdr:to>
      <xdr:col>19</xdr:col>
      <xdr:colOff>187325</xdr:colOff>
      <xdr:row>78</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591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340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57150</xdr:rowOff>
    </xdr:from>
    <xdr:to>
      <xdr:col>24</xdr:col>
      <xdr:colOff>76200</xdr:colOff>
      <xdr:row>78</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29227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110489</xdr:rowOff>
    </xdr:from>
    <xdr:to>
      <xdr:col>20</xdr:col>
      <xdr:colOff>38100</xdr:colOff>
      <xdr:row>79</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25416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106680</xdr:rowOff>
    </xdr:from>
    <xdr:to>
      <xdr:col>15</xdr:col>
      <xdr:colOff>149225</xdr:colOff>
      <xdr:row>78</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21607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ポイント上回っている。本村の数値でみると前年度に比べ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ポイント上昇している。普通交付税の増額により経常一般財源が増加したものの、会計年度任用職員に係る人件費の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経常収支が増加したため上昇したと考えられる。</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141696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0574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46990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860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97609</xdr:rowOff>
    </xdr:from>
    <xdr:to>
      <xdr:col>73</xdr:col>
      <xdr:colOff>180975</xdr:colOff>
      <xdr:row>75</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78490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43724</xdr:rowOff>
    </xdr:from>
    <xdr:to>
      <xdr:col>69</xdr:col>
      <xdr:colOff>92075</xdr:colOff>
      <xdr:row>74</xdr:row>
      <xdr:rowOff>97609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559574"/>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90896</xdr:rowOff>
    </xdr:from>
    <xdr:to>
      <xdr:col>82</xdr:col>
      <xdr:colOff>158750</xdr:colOff>
      <xdr:row>76</xdr:row>
      <xdr:rowOff>21047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62973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2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46809</xdr:rowOff>
    </xdr:from>
    <xdr:to>
      <xdr:col>69</xdr:col>
      <xdr:colOff>142875</xdr:colOff>
      <xdr:row>74</xdr:row>
      <xdr:rowOff>148409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158586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0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164374</xdr:rowOff>
    </xdr:from>
    <xdr:to>
      <xdr:col>65</xdr:col>
      <xdr:colOff>53975</xdr:colOff>
      <xdr:row>73</xdr:row>
      <xdr:rowOff>94524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5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104701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2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152127</xdr:rowOff>
    </xdr:from>
    <xdr:to>
      <xdr:col>29</xdr:col>
      <xdr:colOff>127000</xdr:colOff>
      <xdr:row>17</xdr:row>
      <xdr:rowOff>12071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2952"/>
          <a:ext cx="647700" cy="3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12071</xdr:rowOff>
    </xdr:from>
    <xdr:to>
      <xdr:col>26</xdr:col>
      <xdr:colOff>50800</xdr:colOff>
      <xdr:row>17</xdr:row>
      <xdr:rowOff>42226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74346"/>
          <a:ext cx="698500" cy="3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42226</xdr:rowOff>
    </xdr:from>
    <xdr:to>
      <xdr:col>22</xdr:col>
      <xdr:colOff>114300</xdr:colOff>
      <xdr:row>17</xdr:row>
      <xdr:rowOff>68631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04501"/>
          <a:ext cx="698500" cy="26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68631</xdr:rowOff>
    </xdr:from>
    <xdr:to>
      <xdr:col>18</xdr:col>
      <xdr:colOff>177800</xdr:colOff>
      <xdr:row>17</xdr:row>
      <xdr:rowOff>81219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30906"/>
          <a:ext cx="698500" cy="1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101327</xdr:rowOff>
    </xdr:from>
    <xdr:to>
      <xdr:col>29</xdr:col>
      <xdr:colOff>177800</xdr:colOff>
      <xdr:row>17</xdr:row>
      <xdr:rowOff>31477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2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117854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3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132721</xdr:rowOff>
    </xdr:from>
    <xdr:to>
      <xdr:col>26</xdr:col>
      <xdr:colOff>101600</xdr:colOff>
      <xdr:row>17</xdr:row>
      <xdr:rowOff>62871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2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73048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92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162876</xdr:rowOff>
    </xdr:from>
    <xdr:to>
      <xdr:col>22</xdr:col>
      <xdr:colOff>165100</xdr:colOff>
      <xdr:row>17</xdr:row>
      <xdr:rowOff>93026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5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103203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2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17831</xdr:rowOff>
    </xdr:from>
    <xdr:to>
      <xdr:col>19</xdr:col>
      <xdr:colOff>38100</xdr:colOff>
      <xdr:row>17</xdr:row>
      <xdr:rowOff>119431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129608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4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30419</xdr:rowOff>
    </xdr:from>
    <xdr:to>
      <xdr:col>15</xdr:col>
      <xdr:colOff>101600</xdr:colOff>
      <xdr:row>17</xdr:row>
      <xdr:rowOff>132019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249926</xdr:rowOff>
    </xdr:from>
    <xdr:to>
      <xdr:col>29</xdr:col>
      <xdr:colOff>127000</xdr:colOff>
      <xdr:row>34</xdr:row>
      <xdr:rowOff>250726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17376"/>
          <a:ext cx="6477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249926</xdr:rowOff>
    </xdr:from>
    <xdr:to>
      <xdr:col>26</xdr:col>
      <xdr:colOff>50800</xdr:colOff>
      <xdr:row>35</xdr:row>
      <xdr:rowOff>17783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17376"/>
          <a:ext cx="698500" cy="11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340771</xdr:rowOff>
    </xdr:from>
    <xdr:to>
      <xdr:col>22</xdr:col>
      <xdr:colOff>114300</xdr:colOff>
      <xdr:row>35</xdr:row>
      <xdr:rowOff>17783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08221"/>
          <a:ext cx="698500" cy="19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340771</xdr:rowOff>
    </xdr:from>
    <xdr:to>
      <xdr:col>18</xdr:col>
      <xdr:colOff>177800</xdr:colOff>
      <xdr:row>35</xdr:row>
      <xdr:rowOff>36475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08221"/>
          <a:ext cx="698500" cy="38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199926</xdr:rowOff>
    </xdr:from>
    <xdr:to>
      <xdr:col>29</xdr:col>
      <xdr:colOff>177800</xdr:colOff>
      <xdr:row>34</xdr:row>
      <xdr:rowOff>301526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6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45003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1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199126</xdr:rowOff>
    </xdr:from>
    <xdr:to>
      <xdr:col>26</xdr:col>
      <xdr:colOff>101600</xdr:colOff>
      <xdr:row>34</xdr:row>
      <xdr:rowOff>300726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66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310903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3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309883</xdr:rowOff>
    </xdr:from>
    <xdr:to>
      <xdr:col>22</xdr:col>
      <xdr:colOff>165100</xdr:colOff>
      <xdr:row>35</xdr:row>
      <xdr:rowOff>68583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7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78760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4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289971</xdr:rowOff>
    </xdr:from>
    <xdr:to>
      <xdr:col>19</xdr:col>
      <xdr:colOff>38100</xdr:colOff>
      <xdr:row>35</xdr:row>
      <xdr:rowOff>48671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5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58848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328575</xdr:rowOff>
    </xdr:from>
    <xdr:to>
      <xdr:col>15</xdr:col>
      <xdr:colOff>101600</xdr:colOff>
      <xdr:row>35</xdr:row>
      <xdr:rowOff>87275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9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97452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
1,794
69.55
3,532,246
3,462,012
68,690
1,421,227
3,160,503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160001</xdr:rowOff>
    </xdr:from>
    <xdr:to>
      <xdr:col>24</xdr:col>
      <xdr:colOff>63500</xdr:colOff>
      <xdr:row>37</xdr:row>
      <xdr:rowOff>45031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2201"/>
          <a:ext cx="8382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45031</xdr:rowOff>
    </xdr:from>
    <xdr:to>
      <xdr:col>19</xdr:col>
      <xdr:colOff>177800</xdr:colOff>
      <xdr:row>37</xdr:row>
      <xdr:rowOff>74614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8681"/>
          <a:ext cx="889000" cy="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62041</xdr:rowOff>
    </xdr:from>
    <xdr:to>
      <xdr:col>15</xdr:col>
      <xdr:colOff>50800</xdr:colOff>
      <xdr:row>37</xdr:row>
      <xdr:rowOff>74614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0569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59273</xdr:rowOff>
    </xdr:from>
    <xdr:to>
      <xdr:col>10</xdr:col>
      <xdr:colOff>114300</xdr:colOff>
      <xdr:row>37</xdr:row>
      <xdr:rowOff>62041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02923"/>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109201</xdr:rowOff>
    </xdr:from>
    <xdr:to>
      <xdr:col>24</xdr:col>
      <xdr:colOff>114300</xdr:colOff>
      <xdr:row>37</xdr:row>
      <xdr:rowOff>39351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87628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165681</xdr:rowOff>
    </xdr:from>
    <xdr:to>
      <xdr:col>20</xdr:col>
      <xdr:colOff>38100</xdr:colOff>
      <xdr:row>37</xdr:row>
      <xdr:rowOff>95831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86958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23814</xdr:rowOff>
    </xdr:from>
    <xdr:to>
      <xdr:col>15</xdr:col>
      <xdr:colOff>101600</xdr:colOff>
      <xdr:row>37</xdr:row>
      <xdr:rowOff>125414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116541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6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11241</xdr:rowOff>
    </xdr:from>
    <xdr:to>
      <xdr:col>10</xdr:col>
      <xdr:colOff>165100</xdr:colOff>
      <xdr:row>37</xdr:row>
      <xdr:rowOff>112841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103968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4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8473</xdr:rowOff>
    </xdr:from>
    <xdr:to>
      <xdr:col>6</xdr:col>
      <xdr:colOff>38100</xdr:colOff>
      <xdr:row>37</xdr:row>
      <xdr:rowOff>110073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101200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4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125671</xdr:rowOff>
    </xdr:from>
    <xdr:to>
      <xdr:col>24</xdr:col>
      <xdr:colOff>63500</xdr:colOff>
      <xdr:row>56</xdr:row>
      <xdr:rowOff>142834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6871"/>
          <a:ext cx="8382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142834</xdr:rowOff>
    </xdr:from>
    <xdr:to>
      <xdr:col>19</xdr:col>
      <xdr:colOff>177800</xdr:colOff>
      <xdr:row>56</xdr:row>
      <xdr:rowOff>167339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4034"/>
          <a:ext cx="8890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167339</xdr:rowOff>
    </xdr:from>
    <xdr:to>
      <xdr:col>15</xdr:col>
      <xdr:colOff>50800</xdr:colOff>
      <xdr:row>56</xdr:row>
      <xdr:rowOff>169921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8539"/>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169921</xdr:rowOff>
    </xdr:from>
    <xdr:to>
      <xdr:col>10</xdr:col>
      <xdr:colOff>114300</xdr:colOff>
      <xdr:row>56</xdr:row>
      <xdr:rowOff>170258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71121"/>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74871</xdr:rowOff>
    </xdr:from>
    <xdr:to>
      <xdr:col>24</xdr:col>
      <xdr:colOff>114300</xdr:colOff>
      <xdr:row>57</xdr:row>
      <xdr:rowOff>5021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97748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92034</xdr:rowOff>
    </xdr:from>
    <xdr:to>
      <xdr:col>20</xdr:col>
      <xdr:colOff>38100</xdr:colOff>
      <xdr:row>57</xdr:row>
      <xdr:rowOff>22184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13311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8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116539</xdr:rowOff>
    </xdr:from>
    <xdr:to>
      <xdr:col>15</xdr:col>
      <xdr:colOff>101600</xdr:colOff>
      <xdr:row>57</xdr:row>
      <xdr:rowOff>46689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37816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1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119121</xdr:rowOff>
    </xdr:from>
    <xdr:to>
      <xdr:col>10</xdr:col>
      <xdr:colOff>165100</xdr:colOff>
      <xdr:row>57</xdr:row>
      <xdr:rowOff>49271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40398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119458</xdr:rowOff>
    </xdr:from>
    <xdr:to>
      <xdr:col>6</xdr:col>
      <xdr:colOff>38100</xdr:colOff>
      <xdr:row>57</xdr:row>
      <xdr:rowOff>49608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40735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1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161150</xdr:rowOff>
    </xdr:from>
    <xdr:to>
      <xdr:col>24</xdr:col>
      <xdr:colOff>63500</xdr:colOff>
      <xdr:row>79</xdr:row>
      <xdr:rowOff>4868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34250"/>
          <a:ext cx="8382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1394</xdr:rowOff>
    </xdr:from>
    <xdr:to>
      <xdr:col>19</xdr:col>
      <xdr:colOff>177800</xdr:colOff>
      <xdr:row>79</xdr:row>
      <xdr:rowOff>4868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45944"/>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156563</xdr:rowOff>
    </xdr:from>
    <xdr:to>
      <xdr:col>15</xdr:col>
      <xdr:colOff>50800</xdr:colOff>
      <xdr:row>79</xdr:row>
      <xdr:rowOff>1394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29663"/>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156563</xdr:rowOff>
    </xdr:from>
    <xdr:to>
      <xdr:col>10</xdr:col>
      <xdr:colOff>114300</xdr:colOff>
      <xdr:row>79</xdr:row>
      <xdr:rowOff>21659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29663"/>
          <a:ext cx="889000" cy="3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110350</xdr:rowOff>
    </xdr:from>
    <xdr:to>
      <xdr:col>24</xdr:col>
      <xdr:colOff>114300</xdr:colOff>
      <xdr:row>79</xdr:row>
      <xdr:rowOff>40500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25277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125518</xdr:rowOff>
    </xdr:from>
    <xdr:to>
      <xdr:col>20</xdr:col>
      <xdr:colOff>38100</xdr:colOff>
      <xdr:row>79</xdr:row>
      <xdr:rowOff>55668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46795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122044</xdr:rowOff>
    </xdr:from>
    <xdr:to>
      <xdr:col>15</xdr:col>
      <xdr:colOff>101600</xdr:colOff>
      <xdr:row>79</xdr:row>
      <xdr:rowOff>52194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43321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8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105763</xdr:rowOff>
    </xdr:from>
    <xdr:to>
      <xdr:col>10</xdr:col>
      <xdr:colOff>165100</xdr:colOff>
      <xdr:row>79</xdr:row>
      <xdr:rowOff>35913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27040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7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142309</xdr:rowOff>
    </xdr:from>
    <xdr:to>
      <xdr:col>6</xdr:col>
      <xdr:colOff>38100</xdr:colOff>
      <xdr:row>79</xdr:row>
      <xdr:rowOff>72459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63586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139254</xdr:rowOff>
    </xdr:from>
    <xdr:to>
      <xdr:col>24</xdr:col>
      <xdr:colOff>63500</xdr:colOff>
      <xdr:row>96</xdr:row>
      <xdr:rowOff>12370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27004"/>
          <a:ext cx="838200" cy="4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139254</xdr:rowOff>
    </xdr:from>
    <xdr:to>
      <xdr:col>19</xdr:col>
      <xdr:colOff>177800</xdr:colOff>
      <xdr:row>96</xdr:row>
      <xdr:rowOff>11771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27004"/>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983</xdr:rowOff>
    </xdr:from>
    <xdr:to>
      <xdr:col>15</xdr:col>
      <xdr:colOff>50800</xdr:colOff>
      <xdr:row>96</xdr:row>
      <xdr:rowOff>11771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60183"/>
          <a:ext cx="8890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115567</xdr:rowOff>
    </xdr:from>
    <xdr:to>
      <xdr:col>10</xdr:col>
      <xdr:colOff>114300</xdr:colOff>
      <xdr:row>96</xdr:row>
      <xdr:rowOff>983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03317"/>
          <a:ext cx="889000" cy="5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133020</xdr:rowOff>
    </xdr:from>
    <xdr:to>
      <xdr:col>24</xdr:col>
      <xdr:colOff>114300</xdr:colOff>
      <xdr:row>96</xdr:row>
      <xdr:rowOff>63170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111447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88454</xdr:rowOff>
    </xdr:from>
    <xdr:to>
      <xdr:col>20</xdr:col>
      <xdr:colOff>38100</xdr:colOff>
      <xdr:row>96</xdr:row>
      <xdr:rowOff>18604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9731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6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132421</xdr:rowOff>
    </xdr:from>
    <xdr:to>
      <xdr:col>15</xdr:col>
      <xdr:colOff>101600</xdr:colOff>
      <xdr:row>96</xdr:row>
      <xdr:rowOff>62571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53698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1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121633</xdr:rowOff>
    </xdr:from>
    <xdr:to>
      <xdr:col>10</xdr:col>
      <xdr:colOff>165100</xdr:colOff>
      <xdr:row>96</xdr:row>
      <xdr:rowOff>51783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42910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0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64767</xdr:rowOff>
    </xdr:from>
    <xdr:to>
      <xdr:col>6</xdr:col>
      <xdr:colOff>38100</xdr:colOff>
      <xdr:row>95</xdr:row>
      <xdr:rowOff>166367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5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4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166869</xdr:rowOff>
    </xdr:from>
    <xdr:to>
      <xdr:col>55</xdr:col>
      <xdr:colOff>0</xdr:colOff>
      <xdr:row>37</xdr:row>
      <xdr:rowOff>98760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67619"/>
          <a:ext cx="838200" cy="2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98760</xdr:rowOff>
    </xdr:from>
    <xdr:to>
      <xdr:col>50</xdr:col>
      <xdr:colOff>114300</xdr:colOff>
      <xdr:row>37</xdr:row>
      <xdr:rowOff>105389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4241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105389</xdr:rowOff>
    </xdr:from>
    <xdr:to>
      <xdr:col>45</xdr:col>
      <xdr:colOff>177800</xdr:colOff>
      <xdr:row>38</xdr:row>
      <xdr:rowOff>19875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49039"/>
          <a:ext cx="889000" cy="8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19875</xdr:rowOff>
    </xdr:from>
    <xdr:to>
      <xdr:col>41</xdr:col>
      <xdr:colOff>50800</xdr:colOff>
      <xdr:row>38</xdr:row>
      <xdr:rowOff>40608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34975"/>
          <a:ext cx="889000" cy="2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116069</xdr:rowOff>
    </xdr:from>
    <xdr:to>
      <xdr:col>55</xdr:col>
      <xdr:colOff>50800</xdr:colOff>
      <xdr:row>36</xdr:row>
      <xdr:rowOff>46219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1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138946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6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47960</xdr:rowOff>
    </xdr:from>
    <xdr:to>
      <xdr:col>50</xdr:col>
      <xdr:colOff>165100</xdr:colOff>
      <xdr:row>37</xdr:row>
      <xdr:rowOff>149560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166087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16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54589</xdr:rowOff>
    </xdr:from>
    <xdr:to>
      <xdr:col>46</xdr:col>
      <xdr:colOff>38100</xdr:colOff>
      <xdr:row>37</xdr:row>
      <xdr:rowOff>156189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1266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17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140525</xdr:rowOff>
    </xdr:from>
    <xdr:to>
      <xdr:col>41</xdr:col>
      <xdr:colOff>101600</xdr:colOff>
      <xdr:row>38</xdr:row>
      <xdr:rowOff>70675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87202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5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161258</xdr:rowOff>
    </xdr:from>
    <xdr:to>
      <xdr:col>36</xdr:col>
      <xdr:colOff>165100</xdr:colOff>
      <xdr:row>38</xdr:row>
      <xdr:rowOff>91408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107936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8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81622</xdr:rowOff>
    </xdr:from>
    <xdr:to>
      <xdr:col>55</xdr:col>
      <xdr:colOff>0</xdr:colOff>
      <xdr:row>58</xdr:row>
      <xdr:rowOff>137330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25722"/>
          <a:ext cx="838200" cy="5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136062</xdr:rowOff>
    </xdr:from>
    <xdr:to>
      <xdr:col>50</xdr:col>
      <xdr:colOff>114300</xdr:colOff>
      <xdr:row>58</xdr:row>
      <xdr:rowOff>137330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80162"/>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136062</xdr:rowOff>
    </xdr:from>
    <xdr:to>
      <xdr:col>45</xdr:col>
      <xdr:colOff>177800</xdr:colOff>
      <xdr:row>59</xdr:row>
      <xdr:rowOff>2942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80162"/>
          <a:ext cx="889000" cy="3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2942</xdr:rowOff>
    </xdr:from>
    <xdr:to>
      <xdr:col>41</xdr:col>
      <xdr:colOff>50800</xdr:colOff>
      <xdr:row>59</xdr:row>
      <xdr:rowOff>14088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118492"/>
          <a:ext cx="8890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30822</xdr:rowOff>
    </xdr:from>
    <xdr:to>
      <xdr:col>55</xdr:col>
      <xdr:colOff>50800</xdr:colOff>
      <xdr:row>58</xdr:row>
      <xdr:rowOff>132422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161649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86530</xdr:rowOff>
    </xdr:from>
    <xdr:to>
      <xdr:col>50</xdr:col>
      <xdr:colOff>165100</xdr:colOff>
      <xdr:row>59</xdr:row>
      <xdr:rowOff>16680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7807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2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85262</xdr:rowOff>
    </xdr:from>
    <xdr:to>
      <xdr:col>46</xdr:col>
      <xdr:colOff>38100</xdr:colOff>
      <xdr:row>59</xdr:row>
      <xdr:rowOff>15412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6539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101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123592</xdr:rowOff>
    </xdr:from>
    <xdr:to>
      <xdr:col>41</xdr:col>
      <xdr:colOff>101600</xdr:colOff>
      <xdr:row>59</xdr:row>
      <xdr:rowOff>53742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44869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101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134738</xdr:rowOff>
    </xdr:from>
    <xdr:to>
      <xdr:col>36</xdr:col>
      <xdr:colOff>165100</xdr:colOff>
      <xdr:row>59</xdr:row>
      <xdr:rowOff>64888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7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56015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7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68667</xdr:rowOff>
    </xdr:from>
    <xdr:to>
      <xdr:col>55</xdr:col>
      <xdr:colOff>0</xdr:colOff>
      <xdr:row>78</xdr:row>
      <xdr:rowOff>140218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41767"/>
          <a:ext cx="8382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140218</xdr:rowOff>
    </xdr:from>
    <xdr:to>
      <xdr:col>50</xdr:col>
      <xdr:colOff>114300</xdr:colOff>
      <xdr:row>79</xdr:row>
      <xdr:rowOff>29584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13318"/>
          <a:ext cx="889000" cy="6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29584</xdr:rowOff>
    </xdr:from>
    <xdr:to>
      <xdr:col>45</xdr:col>
      <xdr:colOff>177800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74134"/>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43374</xdr:rowOff>
    </xdr:from>
    <xdr:to>
      <xdr:col>41</xdr:col>
      <xdr:colOff>50800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87924"/>
          <a:ext cx="8890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17867</xdr:rowOff>
    </xdr:from>
    <xdr:to>
      <xdr:col>55</xdr:col>
      <xdr:colOff>50800</xdr:colOff>
      <xdr:row>78</xdr:row>
      <xdr:rowOff>119467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40744</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89418</xdr:rowOff>
    </xdr:from>
    <xdr:to>
      <xdr:col>50</xdr:col>
      <xdr:colOff>165100</xdr:colOff>
      <xdr:row>79</xdr:row>
      <xdr:rowOff>19568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36095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2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150234</xdr:rowOff>
    </xdr:from>
    <xdr:to>
      <xdr:col>46</xdr:col>
      <xdr:colOff>38100</xdr:colOff>
      <xdr:row>79</xdr:row>
      <xdr:rowOff>80384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71511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61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164024</xdr:rowOff>
    </xdr:from>
    <xdr:to>
      <xdr:col>36</xdr:col>
      <xdr:colOff>165100</xdr:colOff>
      <xdr:row>79</xdr:row>
      <xdr:rowOff>94174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85301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72321</xdr:rowOff>
    </xdr:from>
    <xdr:to>
      <xdr:col>55</xdr:col>
      <xdr:colOff>0</xdr:colOff>
      <xdr:row>98</xdr:row>
      <xdr:rowOff>99448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74421"/>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99448</xdr:rowOff>
    </xdr:from>
    <xdr:to>
      <xdr:col>50</xdr:col>
      <xdr:colOff>114300</xdr:colOff>
      <xdr:row>98</xdr:row>
      <xdr:rowOff>101423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01548"/>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96910</xdr:rowOff>
    </xdr:from>
    <xdr:to>
      <xdr:col>45</xdr:col>
      <xdr:colOff>177800</xdr:colOff>
      <xdr:row>98</xdr:row>
      <xdr:rowOff>101423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99010"/>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96910</xdr:rowOff>
    </xdr:from>
    <xdr:to>
      <xdr:col>41</xdr:col>
      <xdr:colOff>50800</xdr:colOff>
      <xdr:row>98</xdr:row>
      <xdr:rowOff>122388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99010"/>
          <a:ext cx="8890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21521</xdr:rowOff>
    </xdr:from>
    <xdr:to>
      <xdr:col>55</xdr:col>
      <xdr:colOff>50800</xdr:colOff>
      <xdr:row>98</xdr:row>
      <xdr:rowOff>123121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48648</xdr:rowOff>
    </xdr:from>
    <xdr:to>
      <xdr:col>50</xdr:col>
      <xdr:colOff>165100</xdr:colOff>
      <xdr:row>98</xdr:row>
      <xdr:rowOff>150248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50623</xdr:rowOff>
    </xdr:from>
    <xdr:to>
      <xdr:col>46</xdr:col>
      <xdr:colOff>38100</xdr:colOff>
      <xdr:row>98</xdr:row>
      <xdr:rowOff>152223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143350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46110</xdr:rowOff>
    </xdr:from>
    <xdr:to>
      <xdr:col>41</xdr:col>
      <xdr:colOff>101600</xdr:colOff>
      <xdr:row>98</xdr:row>
      <xdr:rowOff>147710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138837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4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71588</xdr:rowOff>
    </xdr:from>
    <xdr:to>
      <xdr:col>36</xdr:col>
      <xdr:colOff>165100</xdr:colOff>
      <xdr:row>99</xdr:row>
      <xdr:rowOff>1738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164315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42414</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8964"/>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42414</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28964"/>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40204</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675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163064</xdr:rowOff>
    </xdr:from>
    <xdr:to>
      <xdr:col>76</xdr:col>
      <xdr:colOff>165100</xdr:colOff>
      <xdr:row>39</xdr:row>
      <xdr:rowOff>93214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84341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7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160854</xdr:rowOff>
    </xdr:from>
    <xdr:to>
      <xdr:col>67</xdr:col>
      <xdr:colOff>101600</xdr:colOff>
      <xdr:row>39</xdr:row>
      <xdr:rowOff>91004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82131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6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104628</xdr:rowOff>
    </xdr:from>
    <xdr:to>
      <xdr:col>85</xdr:col>
      <xdr:colOff>127000</xdr:colOff>
      <xdr:row>77</xdr:row>
      <xdr:rowOff>109076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306278"/>
          <a:ext cx="8382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104628</xdr:rowOff>
    </xdr:from>
    <xdr:to>
      <xdr:col>81</xdr:col>
      <xdr:colOff>50800</xdr:colOff>
      <xdr:row>78</xdr:row>
      <xdr:rowOff>6393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06278"/>
          <a:ext cx="889000" cy="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6393</xdr:rowOff>
    </xdr:from>
    <xdr:to>
      <xdr:col>76</xdr:col>
      <xdr:colOff>114300</xdr:colOff>
      <xdr:row>78</xdr:row>
      <xdr:rowOff>11503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79493"/>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2087</xdr:rowOff>
    </xdr:from>
    <xdr:to>
      <xdr:col>71</xdr:col>
      <xdr:colOff>177800</xdr:colOff>
      <xdr:row>78</xdr:row>
      <xdr:rowOff>11503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75187"/>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58276</xdr:rowOff>
    </xdr:from>
    <xdr:to>
      <xdr:col>85</xdr:col>
      <xdr:colOff>177800</xdr:colOff>
      <xdr:row>77</xdr:row>
      <xdr:rowOff>159876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81153</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1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53828</xdr:rowOff>
    </xdr:from>
    <xdr:to>
      <xdr:col>81</xdr:col>
      <xdr:colOff>101600</xdr:colOff>
      <xdr:row>77</xdr:row>
      <xdr:rowOff>155428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505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03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127043</xdr:rowOff>
    </xdr:from>
    <xdr:to>
      <xdr:col>76</xdr:col>
      <xdr:colOff>165100</xdr:colOff>
      <xdr:row>78</xdr:row>
      <xdr:rowOff>57193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73720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10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132153</xdr:rowOff>
    </xdr:from>
    <xdr:to>
      <xdr:col>72</xdr:col>
      <xdr:colOff>38100</xdr:colOff>
      <xdr:row>78</xdr:row>
      <xdr:rowOff>62303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3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78830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10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122737</xdr:rowOff>
    </xdr:from>
    <xdr:to>
      <xdr:col>67</xdr:col>
      <xdr:colOff>101600</xdr:colOff>
      <xdr:row>78</xdr:row>
      <xdr:rowOff>52887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69414</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0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153322</xdr:rowOff>
    </xdr:from>
    <xdr:to>
      <xdr:col>85</xdr:col>
      <xdr:colOff>127000</xdr:colOff>
      <xdr:row>98</xdr:row>
      <xdr:rowOff>104156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83972"/>
          <a:ext cx="838200" cy="1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97507</xdr:rowOff>
    </xdr:from>
    <xdr:to>
      <xdr:col>81</xdr:col>
      <xdr:colOff>50800</xdr:colOff>
      <xdr:row>98</xdr:row>
      <xdr:rowOff>104156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99607"/>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40492</xdr:rowOff>
    </xdr:from>
    <xdr:to>
      <xdr:col>76</xdr:col>
      <xdr:colOff>114300</xdr:colOff>
      <xdr:row>98</xdr:row>
      <xdr:rowOff>97507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42592"/>
          <a:ext cx="889000" cy="5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40492</xdr:rowOff>
    </xdr:from>
    <xdr:to>
      <xdr:col>71</xdr:col>
      <xdr:colOff>177800</xdr:colOff>
      <xdr:row>98</xdr:row>
      <xdr:rowOff>91275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42592"/>
          <a:ext cx="889000" cy="5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102522</xdr:rowOff>
    </xdr:from>
    <xdr:to>
      <xdr:col>85</xdr:col>
      <xdr:colOff>177800</xdr:colOff>
      <xdr:row>98</xdr:row>
      <xdr:rowOff>32672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125399</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8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53356</xdr:rowOff>
    </xdr:from>
    <xdr:to>
      <xdr:col>81</xdr:col>
      <xdr:colOff>101600</xdr:colOff>
      <xdr:row>98</xdr:row>
      <xdr:rowOff>154956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33</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63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46707</xdr:rowOff>
    </xdr:from>
    <xdr:to>
      <xdr:col>76</xdr:col>
      <xdr:colOff>165100</xdr:colOff>
      <xdr:row>98</xdr:row>
      <xdr:rowOff>148307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164834</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6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161142</xdr:rowOff>
    </xdr:from>
    <xdr:to>
      <xdr:col>72</xdr:col>
      <xdr:colOff>38100</xdr:colOff>
      <xdr:row>98</xdr:row>
      <xdr:rowOff>91292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107819</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56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40475</xdr:rowOff>
    </xdr:from>
    <xdr:to>
      <xdr:col>67</xdr:col>
      <xdr:colOff>101600</xdr:colOff>
      <xdr:row>98</xdr:row>
      <xdr:rowOff>142075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158602</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61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138465</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3565"/>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138465</xdr:rowOff>
    </xdr:from>
    <xdr:to>
      <xdr:col>111</xdr:col>
      <xdr:colOff>177800</xdr:colOff>
      <xdr:row>38</xdr:row>
      <xdr:rowOff>138511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5356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138511</xdr:rowOff>
    </xdr:from>
    <xdr:to>
      <xdr:col>107</xdr:col>
      <xdr:colOff>50800</xdr:colOff>
      <xdr:row>38</xdr:row>
      <xdr:rowOff>138557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536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138557</xdr:rowOff>
    </xdr:from>
    <xdr:to>
      <xdr:col>102</xdr:col>
      <xdr:colOff>114300</xdr:colOff>
      <xdr:row>38</xdr:row>
      <xdr:rowOff>138580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5365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87665</xdr:rowOff>
    </xdr:from>
    <xdr:to>
      <xdr:col>112</xdr:col>
      <xdr:colOff>38100</xdr:colOff>
      <xdr:row>39</xdr:row>
      <xdr:rowOff>17815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8942</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66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87711</xdr:rowOff>
    </xdr:from>
    <xdr:to>
      <xdr:col>107</xdr:col>
      <xdr:colOff>101600</xdr:colOff>
      <xdr:row>39</xdr:row>
      <xdr:rowOff>17861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8988</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77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87757</xdr:rowOff>
    </xdr:from>
    <xdr:to>
      <xdr:col>102</xdr:col>
      <xdr:colOff>165100</xdr:colOff>
      <xdr:row>39</xdr:row>
      <xdr:rowOff>17907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9034</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88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87780</xdr:rowOff>
    </xdr:from>
    <xdr:to>
      <xdr:col>98</xdr:col>
      <xdr:colOff>38100</xdr:colOff>
      <xdr:row>39</xdr:row>
      <xdr:rowOff>17930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9057</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695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79980</xdr:rowOff>
    </xdr:from>
    <xdr:to>
      <xdr:col>116</xdr:col>
      <xdr:colOff>63500</xdr:colOff>
      <xdr:row>58</xdr:row>
      <xdr:rowOff>80081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24080"/>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77420</xdr:rowOff>
    </xdr:from>
    <xdr:to>
      <xdr:col>111</xdr:col>
      <xdr:colOff>177800</xdr:colOff>
      <xdr:row>58</xdr:row>
      <xdr:rowOff>79980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2152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74787</xdr:rowOff>
    </xdr:from>
    <xdr:to>
      <xdr:col>107</xdr:col>
      <xdr:colOff>50800</xdr:colOff>
      <xdr:row>58</xdr:row>
      <xdr:rowOff>77420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18887"/>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73740</xdr:rowOff>
    </xdr:from>
    <xdr:to>
      <xdr:col>102</xdr:col>
      <xdr:colOff>114300</xdr:colOff>
      <xdr:row>58</xdr:row>
      <xdr:rowOff>74787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17840"/>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29281</xdr:rowOff>
    </xdr:from>
    <xdr:to>
      <xdr:col>116</xdr:col>
      <xdr:colOff>114300</xdr:colOff>
      <xdr:row>58</xdr:row>
      <xdr:rowOff>130881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160108</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29180</xdr:rowOff>
    </xdr:from>
    <xdr:to>
      <xdr:col>112</xdr:col>
      <xdr:colOff>38100</xdr:colOff>
      <xdr:row>58</xdr:row>
      <xdr:rowOff>130780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147307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26620</xdr:rowOff>
    </xdr:from>
    <xdr:to>
      <xdr:col>107</xdr:col>
      <xdr:colOff>101600</xdr:colOff>
      <xdr:row>58</xdr:row>
      <xdr:rowOff>128220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144747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7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23987</xdr:rowOff>
    </xdr:from>
    <xdr:to>
      <xdr:col>102</xdr:col>
      <xdr:colOff>165100</xdr:colOff>
      <xdr:row>58</xdr:row>
      <xdr:rowOff>125587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6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142114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74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22940</xdr:rowOff>
    </xdr:from>
    <xdr:to>
      <xdr:col>98</xdr:col>
      <xdr:colOff>38100</xdr:colOff>
      <xdr:row>58</xdr:row>
      <xdr:rowOff>124540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141067</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7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56325</xdr:rowOff>
    </xdr:from>
    <xdr:to>
      <xdr:col>116</xdr:col>
      <xdr:colOff>63500</xdr:colOff>
      <xdr:row>76</xdr:row>
      <xdr:rowOff>128232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86525"/>
          <a:ext cx="8382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125606</xdr:rowOff>
    </xdr:from>
    <xdr:to>
      <xdr:col>111</xdr:col>
      <xdr:colOff>177800</xdr:colOff>
      <xdr:row>76</xdr:row>
      <xdr:rowOff>128232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155806"/>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125606</xdr:rowOff>
    </xdr:from>
    <xdr:to>
      <xdr:col>107</xdr:col>
      <xdr:colOff>50800</xdr:colOff>
      <xdr:row>77</xdr:row>
      <xdr:rowOff>3812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55806"/>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3812</xdr:rowOff>
    </xdr:from>
    <xdr:to>
      <xdr:col>102</xdr:col>
      <xdr:colOff>114300</xdr:colOff>
      <xdr:row>77</xdr:row>
      <xdr:rowOff>16858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05462"/>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5525</xdr:rowOff>
    </xdr:from>
    <xdr:to>
      <xdr:col>116</xdr:col>
      <xdr:colOff>114300</xdr:colOff>
      <xdr:row>76</xdr:row>
      <xdr:rowOff>107125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28403</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8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77432</xdr:rowOff>
    </xdr:from>
    <xdr:to>
      <xdr:col>112</xdr:col>
      <xdr:colOff>38100</xdr:colOff>
      <xdr:row>77</xdr:row>
      <xdr:rowOff>7582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24109</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88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74806</xdr:rowOff>
    </xdr:from>
    <xdr:to>
      <xdr:col>107</xdr:col>
      <xdr:colOff>101600</xdr:colOff>
      <xdr:row>77</xdr:row>
      <xdr:rowOff>4956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21484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8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124462</xdr:rowOff>
    </xdr:from>
    <xdr:to>
      <xdr:col>102</xdr:col>
      <xdr:colOff>165100</xdr:colOff>
      <xdr:row>77</xdr:row>
      <xdr:rowOff>54612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45739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324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137508</xdr:rowOff>
    </xdr:from>
    <xdr:to>
      <xdr:col>98</xdr:col>
      <xdr:colOff>38100</xdr:colOff>
      <xdr:row>77</xdr:row>
      <xdr:rowOff>67658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58785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1,927,624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円となっている。主な構成項目である人件費においては、住民一人当たり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209,343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年度は増加したが類似団体平均に比べて低い水準にある。物件費は住民一人当たり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227,364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年度は増加したが類似団体平均を上回った。補助費等は住民一人当たり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円となっており、類似団体平均に比べ大きく上回っている。その要因は新型コロナウイルス感染症に関連した定額給付金が多額であったためである。普通建設事業費は住民一人当たり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352,436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円と類似団体平均を大きく上回っている。平成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年度から実施している下風呂温泉施設整備に係る工事費が令和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年度に多額となったことから普通建設事業費が大幅に増加している。公債費は住民一人当たり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203,755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年度借入を行った風間浦小学校建設事業の元金償還が令和元年度から始まったことでしばらくは高い水準で移行する見込みである。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1,796
1,794
69.55
3,532,246
3,462,012
68,690
1,421,227
3,160,503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50108</xdr:rowOff>
    </xdr:from>
    <xdr:to>
      <xdr:col>24</xdr:col>
      <xdr:colOff>63500</xdr:colOff>
      <xdr:row>36</xdr:row>
      <xdr:rowOff>89046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22308"/>
          <a:ext cx="8382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50108</xdr:rowOff>
    </xdr:from>
    <xdr:to>
      <xdr:col>19</xdr:col>
      <xdr:colOff>177800</xdr:colOff>
      <xdr:row>36</xdr:row>
      <xdr:rowOff>98266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22308"/>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88513</xdr:rowOff>
    </xdr:from>
    <xdr:to>
      <xdr:col>15</xdr:col>
      <xdr:colOff>50800</xdr:colOff>
      <xdr:row>36</xdr:row>
      <xdr:rowOff>98266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6071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88513</xdr:rowOff>
    </xdr:from>
    <xdr:to>
      <xdr:col>10</xdr:col>
      <xdr:colOff>114300</xdr:colOff>
      <xdr:row>36</xdr:row>
      <xdr:rowOff>96114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6071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38246</xdr:rowOff>
    </xdr:from>
    <xdr:to>
      <xdr:col>24</xdr:col>
      <xdr:colOff>114300</xdr:colOff>
      <xdr:row>36</xdr:row>
      <xdr:rowOff>139846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61123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170758</xdr:rowOff>
    </xdr:from>
    <xdr:to>
      <xdr:col>20</xdr:col>
      <xdr:colOff>38100</xdr:colOff>
      <xdr:row>36</xdr:row>
      <xdr:rowOff>100908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117435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47466</xdr:rowOff>
    </xdr:from>
    <xdr:to>
      <xdr:col>15</xdr:col>
      <xdr:colOff>101600</xdr:colOff>
      <xdr:row>36</xdr:row>
      <xdr:rowOff>149066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165593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37713</xdr:rowOff>
    </xdr:from>
    <xdr:to>
      <xdr:col>10</xdr:col>
      <xdr:colOff>165100</xdr:colOff>
      <xdr:row>36</xdr:row>
      <xdr:rowOff>139313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155840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45314</xdr:rowOff>
    </xdr:from>
    <xdr:to>
      <xdr:col>6</xdr:col>
      <xdr:colOff>38100</xdr:colOff>
      <xdr:row>36</xdr:row>
      <xdr:rowOff>146914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163441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78565</xdr:rowOff>
    </xdr:from>
    <xdr:to>
      <xdr:col>24</xdr:col>
      <xdr:colOff>63500</xdr:colOff>
      <xdr:row>57</xdr:row>
      <xdr:rowOff>120667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79765"/>
          <a:ext cx="838200" cy="2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119418</xdr:rowOff>
    </xdr:from>
    <xdr:to>
      <xdr:col>19</xdr:col>
      <xdr:colOff>177800</xdr:colOff>
      <xdr:row>57</xdr:row>
      <xdr:rowOff>120667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92068"/>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119418</xdr:rowOff>
    </xdr:from>
    <xdr:to>
      <xdr:col>15</xdr:col>
      <xdr:colOff>50800</xdr:colOff>
      <xdr:row>57</xdr:row>
      <xdr:rowOff>121048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92068"/>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121048</xdr:rowOff>
    </xdr:from>
    <xdr:to>
      <xdr:col>10</xdr:col>
      <xdr:colOff>114300</xdr:colOff>
      <xdr:row>57</xdr:row>
      <xdr:rowOff>147357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93698"/>
          <a:ext cx="8890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27765</xdr:rowOff>
    </xdr:from>
    <xdr:to>
      <xdr:col>24</xdr:col>
      <xdr:colOff>114300</xdr:colOff>
      <xdr:row>56</xdr:row>
      <xdr:rowOff>129365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50642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8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69867</xdr:rowOff>
    </xdr:from>
    <xdr:to>
      <xdr:col>20</xdr:col>
      <xdr:colOff>38100</xdr:colOff>
      <xdr:row>58</xdr:row>
      <xdr:rowOff>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16544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1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68618</xdr:rowOff>
    </xdr:from>
    <xdr:to>
      <xdr:col>15</xdr:col>
      <xdr:colOff>101600</xdr:colOff>
      <xdr:row>57</xdr:row>
      <xdr:rowOff>170218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15295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1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70248</xdr:rowOff>
    </xdr:from>
    <xdr:to>
      <xdr:col>10</xdr:col>
      <xdr:colOff>165100</xdr:colOff>
      <xdr:row>58</xdr:row>
      <xdr:rowOff>398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4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16925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1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96557</xdr:rowOff>
    </xdr:from>
    <xdr:to>
      <xdr:col>6</xdr:col>
      <xdr:colOff>38100</xdr:colOff>
      <xdr:row>58</xdr:row>
      <xdr:rowOff>26707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43234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4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123115</xdr:rowOff>
    </xdr:from>
    <xdr:to>
      <xdr:col>24</xdr:col>
      <xdr:colOff>63500</xdr:colOff>
      <xdr:row>76</xdr:row>
      <xdr:rowOff>136238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53315"/>
          <a:ext cx="8382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123115</xdr:rowOff>
    </xdr:from>
    <xdr:to>
      <xdr:col>19</xdr:col>
      <xdr:colOff>177800</xdr:colOff>
      <xdr:row>76</xdr:row>
      <xdr:rowOff>145728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53315"/>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145728</xdr:rowOff>
    </xdr:from>
    <xdr:to>
      <xdr:col>15</xdr:col>
      <xdr:colOff>50800</xdr:colOff>
      <xdr:row>77</xdr:row>
      <xdr:rowOff>822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75928"/>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822</xdr:rowOff>
    </xdr:from>
    <xdr:to>
      <xdr:col>10</xdr:col>
      <xdr:colOff>114300</xdr:colOff>
      <xdr:row>77</xdr:row>
      <xdr:rowOff>14968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02472"/>
          <a:ext cx="889000" cy="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85438</xdr:rowOff>
    </xdr:from>
    <xdr:to>
      <xdr:col>24</xdr:col>
      <xdr:colOff>114300</xdr:colOff>
      <xdr:row>77</xdr:row>
      <xdr:rowOff>15588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63865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72315</xdr:rowOff>
    </xdr:from>
    <xdr:to>
      <xdr:col>20</xdr:col>
      <xdr:colOff>38100</xdr:colOff>
      <xdr:row>77</xdr:row>
      <xdr:rowOff>2465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18992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7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94928</xdr:rowOff>
    </xdr:from>
    <xdr:to>
      <xdr:col>15</xdr:col>
      <xdr:colOff>101600</xdr:colOff>
      <xdr:row>77</xdr:row>
      <xdr:rowOff>25078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41605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90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121472</xdr:rowOff>
    </xdr:from>
    <xdr:to>
      <xdr:col>10</xdr:col>
      <xdr:colOff>165100</xdr:colOff>
      <xdr:row>77</xdr:row>
      <xdr:rowOff>51622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42749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4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135618</xdr:rowOff>
    </xdr:from>
    <xdr:to>
      <xdr:col>6</xdr:col>
      <xdr:colOff>38100</xdr:colOff>
      <xdr:row>77</xdr:row>
      <xdr:rowOff>65768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56895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5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88970</xdr:rowOff>
    </xdr:from>
    <xdr:to>
      <xdr:col>24</xdr:col>
      <xdr:colOff>63500</xdr:colOff>
      <xdr:row>96</xdr:row>
      <xdr:rowOff>162052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48170"/>
          <a:ext cx="838200" cy="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162052</xdr:rowOff>
    </xdr:from>
    <xdr:to>
      <xdr:col>19</xdr:col>
      <xdr:colOff>177800</xdr:colOff>
      <xdr:row>96</xdr:row>
      <xdr:rowOff>168117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21252"/>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168117</xdr:rowOff>
    </xdr:from>
    <xdr:to>
      <xdr:col>15</xdr:col>
      <xdr:colOff>50800</xdr:colOff>
      <xdr:row>97</xdr:row>
      <xdr:rowOff>5181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27317"/>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5181</xdr:rowOff>
    </xdr:from>
    <xdr:to>
      <xdr:col>10</xdr:col>
      <xdr:colOff>114300</xdr:colOff>
      <xdr:row>97</xdr:row>
      <xdr:rowOff>16153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35831"/>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38170</xdr:rowOff>
    </xdr:from>
    <xdr:to>
      <xdr:col>24</xdr:col>
      <xdr:colOff>114300</xdr:colOff>
      <xdr:row>96</xdr:row>
      <xdr:rowOff>139770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61047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4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111252</xdr:rowOff>
    </xdr:from>
    <xdr:to>
      <xdr:col>20</xdr:col>
      <xdr:colOff>38100</xdr:colOff>
      <xdr:row>97</xdr:row>
      <xdr:rowOff>41402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57929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4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117317</xdr:rowOff>
    </xdr:from>
    <xdr:to>
      <xdr:col>15</xdr:col>
      <xdr:colOff>101600</xdr:colOff>
      <xdr:row>97</xdr:row>
      <xdr:rowOff>47467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63994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125831</xdr:rowOff>
    </xdr:from>
    <xdr:to>
      <xdr:col>10</xdr:col>
      <xdr:colOff>165100</xdr:colOff>
      <xdr:row>97</xdr:row>
      <xdr:rowOff>55981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72508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6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136803</xdr:rowOff>
    </xdr:from>
    <xdr:to>
      <xdr:col>6</xdr:col>
      <xdr:colOff>38100</xdr:colOff>
      <xdr:row>97</xdr:row>
      <xdr:rowOff>66953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9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83480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7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101428</xdr:rowOff>
    </xdr:from>
    <xdr:to>
      <xdr:col>55</xdr:col>
      <xdr:colOff>0</xdr:colOff>
      <xdr:row>58</xdr:row>
      <xdr:rowOff>101484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5528"/>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97346</xdr:rowOff>
    </xdr:from>
    <xdr:to>
      <xdr:col>50</xdr:col>
      <xdr:colOff>114300</xdr:colOff>
      <xdr:row>58</xdr:row>
      <xdr:rowOff>101484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41446"/>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97346</xdr:rowOff>
    </xdr:from>
    <xdr:to>
      <xdr:col>45</xdr:col>
      <xdr:colOff>177800</xdr:colOff>
      <xdr:row>58</xdr:row>
      <xdr:rowOff>113199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41446"/>
          <a:ext cx="889000" cy="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112702</xdr:rowOff>
    </xdr:from>
    <xdr:to>
      <xdr:col>41</xdr:col>
      <xdr:colOff>50800</xdr:colOff>
      <xdr:row>58</xdr:row>
      <xdr:rowOff>113199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56802"/>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50628</xdr:rowOff>
    </xdr:from>
    <xdr:to>
      <xdr:col>55</xdr:col>
      <xdr:colOff>50800</xdr:colOff>
      <xdr:row>58</xdr:row>
      <xdr:rowOff>152228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50684</xdr:rowOff>
    </xdr:from>
    <xdr:to>
      <xdr:col>50</xdr:col>
      <xdr:colOff>165100</xdr:colOff>
      <xdr:row>58</xdr:row>
      <xdr:rowOff>152284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143411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46546</xdr:rowOff>
    </xdr:from>
    <xdr:to>
      <xdr:col>46</xdr:col>
      <xdr:colOff>38100</xdr:colOff>
      <xdr:row>58</xdr:row>
      <xdr:rowOff>148146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139273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62399</xdr:rowOff>
    </xdr:from>
    <xdr:to>
      <xdr:col>41</xdr:col>
      <xdr:colOff>101600</xdr:colOff>
      <xdr:row>58</xdr:row>
      <xdr:rowOff>163999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155126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61902</xdr:rowOff>
    </xdr:from>
    <xdr:to>
      <xdr:col>36</xdr:col>
      <xdr:colOff>165100</xdr:colOff>
      <xdr:row>58</xdr:row>
      <xdr:rowOff>163502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154629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90666</xdr:rowOff>
    </xdr:from>
    <xdr:to>
      <xdr:col>55</xdr:col>
      <xdr:colOff>0</xdr:colOff>
      <xdr:row>78</xdr:row>
      <xdr:rowOff>128943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63766"/>
          <a:ext cx="838200" cy="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128943</xdr:rowOff>
    </xdr:from>
    <xdr:to>
      <xdr:col>50</xdr:col>
      <xdr:colOff>114300</xdr:colOff>
      <xdr:row>78</xdr:row>
      <xdr:rowOff>140464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02043"/>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110165</xdr:rowOff>
    </xdr:from>
    <xdr:to>
      <xdr:col>45</xdr:col>
      <xdr:colOff>177800</xdr:colOff>
      <xdr:row>78</xdr:row>
      <xdr:rowOff>140464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83265"/>
          <a:ext cx="889000" cy="3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110165</xdr:rowOff>
    </xdr:from>
    <xdr:to>
      <xdr:col>41</xdr:col>
      <xdr:colOff>50800</xdr:colOff>
      <xdr:row>79</xdr:row>
      <xdr:rowOff>1674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3265"/>
          <a:ext cx="889000" cy="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39866</xdr:rowOff>
    </xdr:from>
    <xdr:to>
      <xdr:col>55</xdr:col>
      <xdr:colOff>50800</xdr:colOff>
      <xdr:row>78</xdr:row>
      <xdr:rowOff>141466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18293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9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78143</xdr:rowOff>
    </xdr:from>
    <xdr:to>
      <xdr:col>50</xdr:col>
      <xdr:colOff>165100</xdr:colOff>
      <xdr:row>79</xdr:row>
      <xdr:rowOff>8293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170870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89664</xdr:rowOff>
    </xdr:from>
    <xdr:to>
      <xdr:col>46</xdr:col>
      <xdr:colOff>38100</xdr:colOff>
      <xdr:row>79</xdr:row>
      <xdr:rowOff>19814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6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10941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59365</xdr:rowOff>
    </xdr:from>
    <xdr:to>
      <xdr:col>41</xdr:col>
      <xdr:colOff>101600</xdr:colOff>
      <xdr:row>78</xdr:row>
      <xdr:rowOff>160965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6042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0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122324</xdr:rowOff>
    </xdr:from>
    <xdr:to>
      <xdr:col>36</xdr:col>
      <xdr:colOff>165100</xdr:colOff>
      <xdr:row>79</xdr:row>
      <xdr:rowOff>52474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43601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8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26970</xdr:rowOff>
    </xdr:from>
    <xdr:to>
      <xdr:col>55</xdr:col>
      <xdr:colOff>0</xdr:colOff>
      <xdr:row>99</xdr:row>
      <xdr:rowOff>43109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7000520"/>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26970</xdr:rowOff>
    </xdr:from>
    <xdr:to>
      <xdr:col>50</xdr:col>
      <xdr:colOff>114300</xdr:colOff>
      <xdr:row>99</xdr:row>
      <xdr:rowOff>29254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00520"/>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29254</xdr:rowOff>
    </xdr:from>
    <xdr:to>
      <xdr:col>45</xdr:col>
      <xdr:colOff>177800</xdr:colOff>
      <xdr:row>99</xdr:row>
      <xdr:rowOff>40201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02804"/>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33209</xdr:rowOff>
    </xdr:from>
    <xdr:to>
      <xdr:col>41</xdr:col>
      <xdr:colOff>50800</xdr:colOff>
      <xdr:row>99</xdr:row>
      <xdr:rowOff>40201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7006759"/>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163759</xdr:rowOff>
    </xdr:from>
    <xdr:to>
      <xdr:col>55</xdr:col>
      <xdr:colOff>50800</xdr:colOff>
      <xdr:row>99</xdr:row>
      <xdr:rowOff>93909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6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78686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147620</xdr:rowOff>
    </xdr:from>
    <xdr:to>
      <xdr:col>50</xdr:col>
      <xdr:colOff>165100</xdr:colOff>
      <xdr:row>99</xdr:row>
      <xdr:rowOff>77770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68897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149904</xdr:rowOff>
    </xdr:from>
    <xdr:to>
      <xdr:col>46</xdr:col>
      <xdr:colOff>38100</xdr:colOff>
      <xdr:row>99</xdr:row>
      <xdr:rowOff>80054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71181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4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160851</xdr:rowOff>
    </xdr:from>
    <xdr:to>
      <xdr:col>41</xdr:col>
      <xdr:colOff>101600</xdr:colOff>
      <xdr:row>99</xdr:row>
      <xdr:rowOff>91001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82128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5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153859</xdr:rowOff>
    </xdr:from>
    <xdr:to>
      <xdr:col>36</xdr:col>
      <xdr:colOff>165100</xdr:colOff>
      <xdr:row>99</xdr:row>
      <xdr:rowOff>84009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75136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61507</xdr:rowOff>
    </xdr:from>
    <xdr:to>
      <xdr:col>85</xdr:col>
      <xdr:colOff>127000</xdr:colOff>
      <xdr:row>36</xdr:row>
      <xdr:rowOff>74991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33707"/>
          <a:ext cx="8382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5969</xdr:rowOff>
    </xdr:from>
    <xdr:to>
      <xdr:col>81</xdr:col>
      <xdr:colOff>50800</xdr:colOff>
      <xdr:row>36</xdr:row>
      <xdr:rowOff>74991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178169"/>
          <a:ext cx="889000" cy="6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5969</xdr:rowOff>
    </xdr:from>
    <xdr:to>
      <xdr:col>76</xdr:col>
      <xdr:colOff>114300</xdr:colOff>
      <xdr:row>36</xdr:row>
      <xdr:rowOff>112436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178169"/>
          <a:ext cx="889000" cy="10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112436</xdr:rowOff>
    </xdr:from>
    <xdr:to>
      <xdr:col>71</xdr:col>
      <xdr:colOff>177800</xdr:colOff>
      <xdr:row>36</xdr:row>
      <xdr:rowOff>146669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84636"/>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10707</xdr:rowOff>
    </xdr:from>
    <xdr:to>
      <xdr:col>85</xdr:col>
      <xdr:colOff>177800</xdr:colOff>
      <xdr:row>36</xdr:row>
      <xdr:rowOff>112307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33584</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3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24191</xdr:rowOff>
    </xdr:from>
    <xdr:to>
      <xdr:col>81</xdr:col>
      <xdr:colOff>101600</xdr:colOff>
      <xdr:row>36</xdr:row>
      <xdr:rowOff>125791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9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142318</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597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126619</xdr:rowOff>
    </xdr:from>
    <xdr:to>
      <xdr:col>76</xdr:col>
      <xdr:colOff>165100</xdr:colOff>
      <xdr:row>36</xdr:row>
      <xdr:rowOff>56769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73296</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590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61636</xdr:rowOff>
    </xdr:from>
    <xdr:to>
      <xdr:col>72</xdr:col>
      <xdr:colOff>38100</xdr:colOff>
      <xdr:row>36</xdr:row>
      <xdr:rowOff>163236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8313</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600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95869</xdr:rowOff>
    </xdr:from>
    <xdr:to>
      <xdr:col>67</xdr:col>
      <xdr:colOff>101600</xdr:colOff>
      <xdr:row>37</xdr:row>
      <xdr:rowOff>26019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42546</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14795" y="604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11209</xdr:rowOff>
    </xdr:from>
    <xdr:to>
      <xdr:col>85</xdr:col>
      <xdr:colOff>127000</xdr:colOff>
      <xdr:row>58</xdr:row>
      <xdr:rowOff>23488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955309"/>
          <a:ext cx="8382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11209</xdr:rowOff>
    </xdr:from>
    <xdr:to>
      <xdr:col>81</xdr:col>
      <xdr:colOff>50800</xdr:colOff>
      <xdr:row>58</xdr:row>
      <xdr:rowOff>65203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55309"/>
          <a:ext cx="8890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29420</xdr:rowOff>
    </xdr:from>
    <xdr:to>
      <xdr:col>76</xdr:col>
      <xdr:colOff>114300</xdr:colOff>
      <xdr:row>58</xdr:row>
      <xdr:rowOff>65203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73520"/>
          <a:ext cx="889000" cy="3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29420</xdr:rowOff>
    </xdr:from>
    <xdr:to>
      <xdr:col>71</xdr:col>
      <xdr:colOff>177800</xdr:colOff>
      <xdr:row>58</xdr:row>
      <xdr:rowOff>68162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73520"/>
          <a:ext cx="889000" cy="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144138</xdr:rowOff>
    </xdr:from>
    <xdr:to>
      <xdr:col>85</xdr:col>
      <xdr:colOff>177800</xdr:colOff>
      <xdr:row>58</xdr:row>
      <xdr:rowOff>74288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59065</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3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131859</xdr:rowOff>
    </xdr:from>
    <xdr:to>
      <xdr:col>81</xdr:col>
      <xdr:colOff>101600</xdr:colOff>
      <xdr:row>58</xdr:row>
      <xdr:rowOff>62009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53136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9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14403</xdr:rowOff>
    </xdr:from>
    <xdr:to>
      <xdr:col>76</xdr:col>
      <xdr:colOff>165100</xdr:colOff>
      <xdr:row>58</xdr:row>
      <xdr:rowOff>116003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107130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150070</xdr:rowOff>
    </xdr:from>
    <xdr:to>
      <xdr:col>72</xdr:col>
      <xdr:colOff>38100</xdr:colOff>
      <xdr:row>58</xdr:row>
      <xdr:rowOff>80220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71347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17362</xdr:rowOff>
    </xdr:from>
    <xdr:to>
      <xdr:col>67</xdr:col>
      <xdr:colOff>101600</xdr:colOff>
      <xdr:row>58</xdr:row>
      <xdr:rowOff>118962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110089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42413</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6963"/>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42413</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86963"/>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40204</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475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163063</xdr:rowOff>
    </xdr:from>
    <xdr:to>
      <xdr:col>76</xdr:col>
      <xdr:colOff>165100</xdr:colOff>
      <xdr:row>79</xdr:row>
      <xdr:rowOff>93213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84340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160854</xdr:rowOff>
    </xdr:from>
    <xdr:to>
      <xdr:col>67</xdr:col>
      <xdr:colOff>101600</xdr:colOff>
      <xdr:row>79</xdr:row>
      <xdr:rowOff>91004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82131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104628</xdr:rowOff>
    </xdr:from>
    <xdr:to>
      <xdr:col>85</xdr:col>
      <xdr:colOff>127000</xdr:colOff>
      <xdr:row>97</xdr:row>
      <xdr:rowOff>109076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35278"/>
          <a:ext cx="8382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104628</xdr:rowOff>
    </xdr:from>
    <xdr:to>
      <xdr:col>81</xdr:col>
      <xdr:colOff>50800</xdr:colOff>
      <xdr:row>98</xdr:row>
      <xdr:rowOff>6393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35278"/>
          <a:ext cx="889000" cy="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6393</xdr:rowOff>
    </xdr:from>
    <xdr:to>
      <xdr:col>76</xdr:col>
      <xdr:colOff>114300</xdr:colOff>
      <xdr:row>98</xdr:row>
      <xdr:rowOff>11503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08493"/>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2087</xdr:rowOff>
    </xdr:from>
    <xdr:to>
      <xdr:col>71</xdr:col>
      <xdr:colOff>177800</xdr:colOff>
      <xdr:row>98</xdr:row>
      <xdr:rowOff>11503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04187"/>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58276</xdr:rowOff>
    </xdr:from>
    <xdr:to>
      <xdr:col>85</xdr:col>
      <xdr:colOff>177800</xdr:colOff>
      <xdr:row>97</xdr:row>
      <xdr:rowOff>159876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81153</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53828</xdr:rowOff>
    </xdr:from>
    <xdr:to>
      <xdr:col>81</xdr:col>
      <xdr:colOff>101600</xdr:colOff>
      <xdr:row>97</xdr:row>
      <xdr:rowOff>155428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505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45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127043</xdr:rowOff>
    </xdr:from>
    <xdr:to>
      <xdr:col>76</xdr:col>
      <xdr:colOff>165100</xdr:colOff>
      <xdr:row>98</xdr:row>
      <xdr:rowOff>57193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73720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132153</xdr:rowOff>
    </xdr:from>
    <xdr:to>
      <xdr:col>72</xdr:col>
      <xdr:colOff>38100</xdr:colOff>
      <xdr:row>98</xdr:row>
      <xdr:rowOff>62303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78830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53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122737</xdr:rowOff>
    </xdr:from>
    <xdr:to>
      <xdr:col>67</xdr:col>
      <xdr:colOff>101600</xdr:colOff>
      <xdr:row>98</xdr:row>
      <xdr:rowOff>52887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69414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52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883,717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大きく上回っている。その主な要因は下風呂温泉施設整備事業の普通建設事業費の増額及び新型コロナウイルス感染症に関連した定額給付金の増加によるものである。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221,817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円であり、類似団体平均を下回っている。衛生費については住民一人当たり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172,192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円であり、類似団体平均を上回っている。その主な要因としては、診療所に係る普通建設事業費が増加したためである。消防費については住民一人当たり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130,523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円となっており、類似団体平均大きく上回っている。その主な要因は常備消防費に係る補助費が多額となっているためである。公債費は住民一人当たり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203,755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円であり、類似団体平均を大きく上回っており、本村の前年度数値と比較しても減少したものの高い水準となっている。その主な要因は平成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年度に借入れた風間浦小学校建設事業に係る元金償還が令和元年度から開始されたことによるもので今後も高い水準で推移する見込みである。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年度からの大規模事業への一般財源の不足額を補うため、中長期的な見通しのもと決算剰余金を中心に積立て最低水準の取崩しに努めている。実質収支額については、財政健全化の取組みのもと平成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年度から横ばいに推移している。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連結実質赤字比率は現状で全会計とも赤字はでていないが、いずれの会計も一般会計から多額の繰出がある。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に簡易水道特別会計は水道料金の徴収率は上がっているものの、水道料金自体が本来の必要額より低い水準となっておりそれを補うため一般会計からの繰出金の増加及び水道施設の大規模事業の実施により公債費に係る繰出金も増加していることもあり、今後は水道料金の見直しなど受益者負担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実質公債費比率の分子について、元利償還金は既発債の償還が終了しているものがあるが、平成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年度に借入れを実施した風間浦小学校建設事業の償還が令和元年度から開始されたことに伴い増加し、高止まりのまま推移する見込みであるが、活用した地方債が過疎対策事業債であるため、その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％が算入公債費等に加算される。組合が起こした地方債元利償還金に対する負担金等も既発債の償還終了に伴い減少傾向にあるが、新ごみ処理施設の新設に伴い今後上昇する見込みである。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一般会計地方債残高は下風呂温泉施設整備事業やその他の事業実施により地方債の新規発行を行ったことで増加となった。公営企業債等繰入見込額は令和元年度から実施している浄水場改修事業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地方債を発行し残高が増額したことにより増加となっている。組合等負担見込み額については、既発債が減額となったため減少となった。退職手当負担金見込額は定年退職により減少した。充当可能基金については、核燃料サイクル交付金事業基金の新設及び庁舎建設基金を積み立てたことにより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基金全体の金額としては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百万円の増額となった。財政調整基金においては事業費等の再精査等により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百万円を積立てた。また、今後予定される庁舎等の解体撤去費用の財源とするため過疎地域自立促進特別基金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百万円を積立てた。取崩額については、一般財源の不足に充当するため財政調整基金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百万円を取崩し、その他の基金においても充当事業の財源として取り崩した。取崩額を積立額が上回ったため増額となった。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の使途の明確化を図るため必要に応じて特定目的基金に積立てていく予定としているが、令和元年度から数年間は地方債元利償還金が増加することに加え、公共施設の建替え等大規模事業が控えていることから多くの一般財源を必要とするため、財源不足にならないよう一定額を確保していく予定としている。しかし、その他特定目的基金については年次計画に沿って事業に充当されるため基金全体としてみた時は減少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・庁舎建設基金：風間浦村役場庁舎建設事業に充てるための資金。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・水産業振興基金：漁業協同組合における水産業振興を図るための事業に要する経費に充てる資金。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・過疎地域自立促進特別基金：</a:t>
          </a:r>
          <a:r>
            <a:rPr lang="ja-JP" altLang="en-US" sz="1400" b="0" i="0">
              <a:solidFill>
                <a:srgbClr val="000000"/>
              </a:solidFill>
              <a:effectLst/>
              <a:latin typeface="ＭＳ 明朝" panose="02020609040205080304" pitchFamily="17" charset="-128"/>
              <a:ea typeface="ＭＳ 明朝" panose="02020609040205080304" pitchFamily="17" charset="-128"/>
            </a:rPr>
            <a:t>地域住民が将来にわたり安全に安心して暮らすことのできる地域社会の実現を図るために実施する事業の財源に充　　　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・電源立地地域対策事業基金：公共用の施設整備や住民生活の利便性の向上及び産業の振興に寄与するための事業に要する経費の財源充てるための資金。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・地域活性化基金：地域振興策及び防災安全対策に要する経費の財源に充てるための資金。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・過疎地域自立促進特別基金：役場庁舎等公共施設解体費用の財源として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・電源立地地域対策事業基金：消防人件費負担金の財源に充当するため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・地域活性化基金：塵芥処理費等負担金の財源に充当するため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・庁舎建設基金：役場庁舎建設事業が終了する年度を目途に使い切る見込み。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百万程度ずつ減少する見込み。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・過疎地域自立促進特別基金：公共施設の解体費用等の財源とするためしばらくは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百万円程度ずつ積立ていく予定。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・地域活性化基金：積立金の原資を普通建設事業の財源とするため、積立額の減少に伴い残高も減少する。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百万円を積立てたことで、一般財源の不足額として取り崩した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百万円を除いても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今後の方針としては、令和元年度より地方債元利償還金が増額となり、大規模事業の実施に要する一般財源の確保の観点から標準財政規模の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％程度程度を確保したいと考えているが、令和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年度末以降は大きく減少していく見込みである。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減債基金は積立金利息のみの増となるため増減はなかった。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今後も新規積立ての予定はない。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Q1" workbookViewId="0">
      <selection activeCell="CT5" sqref="CT5:DA5"/>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4"/>
      <c r="DK3" s="184"/>
      <c r="DL3" s="184"/>
      <c r="DM3" s="184"/>
      <c r="DN3" s="184"/>
      <c r="DO3" s="184"/>
    </row>
    <row r="4" spans="1:119" ht="18.75" customHeight="1" x14ac:dyDescent="0.15">
      <c r="A4" s="185"/>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3532246</v>
      </c>
      <c r="BO4" s="393"/>
      <c r="BP4" s="393"/>
      <c r="BQ4" s="393"/>
      <c r="BR4" s="393"/>
      <c r="BS4" s="393"/>
      <c r="BT4" s="393"/>
      <c r="BU4" s="394"/>
      <c r="BV4" s="392">
        <v>2760519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4.8</v>
      </c>
      <c r="CU4" s="399"/>
      <c r="CV4" s="399"/>
      <c r="CW4" s="399"/>
      <c r="CX4" s="399"/>
      <c r="CY4" s="399"/>
      <c r="CZ4" s="399"/>
      <c r="DA4" s="400"/>
      <c r="DB4" s="398">
        <v>5.5</v>
      </c>
      <c r="DC4" s="399"/>
      <c r="DD4" s="399"/>
      <c r="DE4" s="399"/>
      <c r="DF4" s="399"/>
      <c r="DG4" s="399"/>
      <c r="DH4" s="399"/>
      <c r="DI4" s="400"/>
      <c r="DJ4" s="184"/>
      <c r="DK4" s="184"/>
      <c r="DL4" s="184"/>
      <c r="DM4" s="184"/>
      <c r="DN4" s="184"/>
      <c r="DO4" s="184"/>
    </row>
    <row r="5" spans="1:119" ht="18.75" customHeight="1" x14ac:dyDescent="0.15">
      <c r="A5" s="185"/>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3462012</v>
      </c>
      <c r="BO5" s="430"/>
      <c r="BP5" s="430"/>
      <c r="BQ5" s="430"/>
      <c r="BR5" s="430"/>
      <c r="BS5" s="430"/>
      <c r="BT5" s="430"/>
      <c r="BU5" s="431"/>
      <c r="BV5" s="429">
        <v>2682536</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92.2</v>
      </c>
      <c r="CU5" s="427"/>
      <c r="CV5" s="427"/>
      <c r="CW5" s="427"/>
      <c r="CX5" s="427"/>
      <c r="CY5" s="427"/>
      <c r="CZ5" s="427"/>
      <c r="DA5" s="428"/>
      <c r="DB5" s="426">
        <v>90.7</v>
      </c>
      <c r="DC5" s="427"/>
      <c r="DD5" s="427"/>
      <c r="DE5" s="427"/>
      <c r="DF5" s="427"/>
      <c r="DG5" s="427"/>
      <c r="DH5" s="427"/>
      <c r="DI5" s="428"/>
      <c r="DJ5" s="184"/>
      <c r="DK5" s="184"/>
      <c r="DL5" s="184"/>
      <c r="DM5" s="184"/>
      <c r="DN5" s="184"/>
      <c r="DO5" s="184"/>
    </row>
    <row r="6" spans="1:119" ht="18.75" customHeight="1" x14ac:dyDescent="0.15">
      <c r="A6" s="185"/>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70234</v>
      </c>
      <c r="BO6" s="430"/>
      <c r="BP6" s="430"/>
      <c r="BQ6" s="430"/>
      <c r="BR6" s="430"/>
      <c r="BS6" s="430"/>
      <c r="BT6" s="430"/>
      <c r="BU6" s="431"/>
      <c r="BV6" s="429">
        <v>77983</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94.4</v>
      </c>
      <c r="CU6" s="467"/>
      <c r="CV6" s="467"/>
      <c r="CW6" s="467"/>
      <c r="CX6" s="467"/>
      <c r="CY6" s="467"/>
      <c r="CZ6" s="467"/>
      <c r="DA6" s="468"/>
      <c r="DB6" s="466">
        <v>93</v>
      </c>
      <c r="DC6" s="467"/>
      <c r="DD6" s="467"/>
      <c r="DE6" s="467"/>
      <c r="DF6" s="467"/>
      <c r="DG6" s="467"/>
      <c r="DH6" s="467"/>
      <c r="DI6" s="468"/>
      <c r="DJ6" s="184"/>
      <c r="DK6" s="184"/>
      <c r="DL6" s="184"/>
      <c r="DM6" s="184"/>
      <c r="DN6" s="184"/>
      <c r="DO6" s="184"/>
    </row>
    <row r="7" spans="1:119" ht="18.75" customHeight="1" x14ac:dyDescent="0.15">
      <c r="A7" s="185"/>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1544</v>
      </c>
      <c r="BO7" s="430"/>
      <c r="BP7" s="430"/>
      <c r="BQ7" s="430"/>
      <c r="BR7" s="430"/>
      <c r="BS7" s="430"/>
      <c r="BT7" s="430"/>
      <c r="BU7" s="431"/>
      <c r="BV7" s="429">
        <v>1126</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1421227</v>
      </c>
      <c r="CU7" s="430"/>
      <c r="CV7" s="430"/>
      <c r="CW7" s="430"/>
      <c r="CX7" s="430"/>
      <c r="CY7" s="430"/>
      <c r="CZ7" s="430"/>
      <c r="DA7" s="431"/>
      <c r="DB7" s="429">
        <v>1395985</v>
      </c>
      <c r="DC7" s="430"/>
      <c r="DD7" s="430"/>
      <c r="DE7" s="430"/>
      <c r="DF7" s="430"/>
      <c r="DG7" s="430"/>
      <c r="DH7" s="430"/>
      <c r="DI7" s="431"/>
      <c r="DJ7" s="184"/>
      <c r="DK7" s="184"/>
      <c r="DL7" s="184"/>
      <c r="DM7" s="184"/>
      <c r="DN7" s="184"/>
      <c r="DO7" s="184"/>
    </row>
    <row r="8" spans="1:119" ht="18.75" customHeight="1" thickBot="1" x14ac:dyDescent="0.2">
      <c r="A8" s="185"/>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68690</v>
      </c>
      <c r="BO8" s="430"/>
      <c r="BP8" s="430"/>
      <c r="BQ8" s="430"/>
      <c r="BR8" s="430"/>
      <c r="BS8" s="430"/>
      <c r="BT8" s="430"/>
      <c r="BU8" s="431"/>
      <c r="BV8" s="429">
        <v>76857</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0.1</v>
      </c>
      <c r="CU8" s="470"/>
      <c r="CV8" s="470"/>
      <c r="CW8" s="470"/>
      <c r="CX8" s="470"/>
      <c r="CY8" s="470"/>
      <c r="CZ8" s="470"/>
      <c r="DA8" s="471"/>
      <c r="DB8" s="469">
        <v>0.1</v>
      </c>
      <c r="DC8" s="470"/>
      <c r="DD8" s="470"/>
      <c r="DE8" s="470"/>
      <c r="DF8" s="470"/>
      <c r="DG8" s="470"/>
      <c r="DH8" s="470"/>
      <c r="DI8" s="471"/>
      <c r="DJ8" s="184"/>
      <c r="DK8" s="184"/>
      <c r="DL8" s="184"/>
      <c r="DM8" s="184"/>
      <c r="DN8" s="184"/>
      <c r="DO8" s="184"/>
    </row>
    <row r="9" spans="1:119" ht="18.75" customHeight="1" thickBot="1" x14ac:dyDescent="0.2">
      <c r="A9" s="185"/>
      <c r="B9" s="423" t="s">
        <v>113</v>
      </c>
      <c r="C9" s="424"/>
      <c r="D9" s="424"/>
      <c r="E9" s="424"/>
      <c r="F9" s="424"/>
      <c r="G9" s="424"/>
      <c r="H9" s="424"/>
      <c r="I9" s="424"/>
      <c r="J9" s="424"/>
      <c r="K9" s="472"/>
      <c r="L9" s="473" t="s">
        <v>114</v>
      </c>
      <c r="M9" s="474"/>
      <c r="N9" s="474"/>
      <c r="O9" s="474"/>
      <c r="P9" s="474"/>
      <c r="Q9" s="475"/>
      <c r="R9" s="476">
        <v>1636</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110</v>
      </c>
      <c r="AV9" s="462"/>
      <c r="AW9" s="462"/>
      <c r="AX9" s="462"/>
      <c r="AY9" s="463" t="s">
        <v>117</v>
      </c>
      <c r="AZ9" s="464"/>
      <c r="BA9" s="464"/>
      <c r="BB9" s="464"/>
      <c r="BC9" s="464"/>
      <c r="BD9" s="464"/>
      <c r="BE9" s="464"/>
      <c r="BF9" s="464"/>
      <c r="BG9" s="464"/>
      <c r="BH9" s="464"/>
      <c r="BI9" s="464"/>
      <c r="BJ9" s="464"/>
      <c r="BK9" s="464"/>
      <c r="BL9" s="464"/>
      <c r="BM9" s="465"/>
      <c r="BN9" s="429">
        <v>-8167</v>
      </c>
      <c r="BO9" s="430"/>
      <c r="BP9" s="430"/>
      <c r="BQ9" s="430"/>
      <c r="BR9" s="430"/>
      <c r="BS9" s="430"/>
      <c r="BT9" s="430"/>
      <c r="BU9" s="431"/>
      <c r="BV9" s="429">
        <v>15901</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16.399999999999999</v>
      </c>
      <c r="CU9" s="427"/>
      <c r="CV9" s="427"/>
      <c r="CW9" s="427"/>
      <c r="CX9" s="427"/>
      <c r="CY9" s="427"/>
      <c r="CZ9" s="427"/>
      <c r="DA9" s="428"/>
      <c r="DB9" s="426">
        <v>19.899999999999999</v>
      </c>
      <c r="DC9" s="427"/>
      <c r="DD9" s="427"/>
      <c r="DE9" s="427"/>
      <c r="DF9" s="427"/>
      <c r="DG9" s="427"/>
      <c r="DH9" s="427"/>
      <c r="DI9" s="428"/>
      <c r="DJ9" s="184"/>
      <c r="DK9" s="184"/>
      <c r="DL9" s="184"/>
      <c r="DM9" s="184"/>
      <c r="DN9" s="184"/>
      <c r="DO9" s="184"/>
    </row>
    <row r="10" spans="1:119" ht="18.75" customHeight="1" thickBot="1" x14ac:dyDescent="0.2">
      <c r="A10" s="185"/>
      <c r="B10" s="423"/>
      <c r="C10" s="424"/>
      <c r="D10" s="424"/>
      <c r="E10" s="424"/>
      <c r="F10" s="424"/>
      <c r="G10" s="424"/>
      <c r="H10" s="424"/>
      <c r="I10" s="424"/>
      <c r="J10" s="424"/>
      <c r="K10" s="472"/>
      <c r="L10" s="479" t="s">
        <v>119</v>
      </c>
      <c r="M10" s="459"/>
      <c r="N10" s="459"/>
      <c r="O10" s="459"/>
      <c r="P10" s="459"/>
      <c r="Q10" s="460"/>
      <c r="R10" s="480">
        <v>1976</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220019</v>
      </c>
      <c r="BO10" s="430"/>
      <c r="BP10" s="430"/>
      <c r="BQ10" s="430"/>
      <c r="BR10" s="430"/>
      <c r="BS10" s="430"/>
      <c r="BT10" s="430"/>
      <c r="BU10" s="431"/>
      <c r="BV10" s="429">
        <v>174022</v>
      </c>
      <c r="BW10" s="430"/>
      <c r="BX10" s="430"/>
      <c r="BY10" s="430"/>
      <c r="BZ10" s="430"/>
      <c r="CA10" s="430"/>
      <c r="CB10" s="430"/>
      <c r="CC10" s="431"/>
      <c r="CD10" s="189" t="s">
        <v>123</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4"/>
      <c r="DK11" s="184"/>
      <c r="DL11" s="184"/>
      <c r="DM11" s="184"/>
      <c r="DN11" s="184"/>
      <c r="DO11" s="184"/>
    </row>
    <row r="12" spans="1:119" ht="18.75" customHeight="1" x14ac:dyDescent="0.15">
      <c r="A12" s="185"/>
      <c r="B12" s="489" t="s">
        <v>130</v>
      </c>
      <c r="C12" s="490"/>
      <c r="D12" s="490"/>
      <c r="E12" s="490"/>
      <c r="F12" s="490"/>
      <c r="G12" s="490"/>
      <c r="H12" s="490"/>
      <c r="I12" s="490"/>
      <c r="J12" s="490"/>
      <c r="K12" s="491"/>
      <c r="L12" s="498" t="s">
        <v>131</v>
      </c>
      <c r="M12" s="499"/>
      <c r="N12" s="499"/>
      <c r="O12" s="499"/>
      <c r="P12" s="499"/>
      <c r="Q12" s="500"/>
      <c r="R12" s="501">
        <v>1796</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102</v>
      </c>
      <c r="AV12" s="462"/>
      <c r="AW12" s="462"/>
      <c r="AX12" s="462"/>
      <c r="AY12" s="463" t="s">
        <v>135</v>
      </c>
      <c r="AZ12" s="464"/>
      <c r="BA12" s="464"/>
      <c r="BB12" s="464"/>
      <c r="BC12" s="464"/>
      <c r="BD12" s="464"/>
      <c r="BE12" s="464"/>
      <c r="BF12" s="464"/>
      <c r="BG12" s="464"/>
      <c r="BH12" s="464"/>
      <c r="BI12" s="464"/>
      <c r="BJ12" s="464"/>
      <c r="BK12" s="464"/>
      <c r="BL12" s="464"/>
      <c r="BM12" s="465"/>
      <c r="BN12" s="429">
        <v>220000</v>
      </c>
      <c r="BO12" s="430"/>
      <c r="BP12" s="430"/>
      <c r="BQ12" s="430"/>
      <c r="BR12" s="430"/>
      <c r="BS12" s="430"/>
      <c r="BT12" s="430"/>
      <c r="BU12" s="431"/>
      <c r="BV12" s="429">
        <v>200000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137</v>
      </c>
      <c r="DC12" s="470"/>
      <c r="DD12" s="470"/>
      <c r="DE12" s="470"/>
      <c r="DF12" s="470"/>
      <c r="DG12" s="470"/>
      <c r="DH12" s="470"/>
      <c r="DI12" s="471"/>
      <c r="DJ12" s="184"/>
      <c r="DK12" s="184"/>
      <c r="DL12" s="184"/>
      <c r="DM12" s="184"/>
      <c r="DN12" s="184"/>
      <c r="DO12" s="184"/>
    </row>
    <row r="13" spans="1:119" ht="18.75" customHeight="1" x14ac:dyDescent="0.15">
      <c r="A13" s="185"/>
      <c r="B13" s="492"/>
      <c r="C13" s="493"/>
      <c r="D13" s="493"/>
      <c r="E13" s="493"/>
      <c r="F13" s="493"/>
      <c r="G13" s="493"/>
      <c r="H13" s="493"/>
      <c r="I13" s="493"/>
      <c r="J13" s="493"/>
      <c r="K13" s="494"/>
      <c r="L13" s="195"/>
      <c r="M13" s="520" t="s">
        <v>138</v>
      </c>
      <c r="N13" s="521"/>
      <c r="O13" s="521"/>
      <c r="P13" s="521"/>
      <c r="Q13" s="522"/>
      <c r="R13" s="513">
        <v>1794</v>
      </c>
      <c r="S13" s="514"/>
      <c r="T13" s="514"/>
      <c r="U13" s="514"/>
      <c r="V13" s="515"/>
      <c r="W13" s="445" t="s">
        <v>139</v>
      </c>
      <c r="X13" s="446"/>
      <c r="Y13" s="446"/>
      <c r="Z13" s="446"/>
      <c r="AA13" s="446"/>
      <c r="AB13" s="436"/>
      <c r="AC13" s="480">
        <v>199</v>
      </c>
      <c r="AD13" s="481"/>
      <c r="AE13" s="481"/>
      <c r="AF13" s="481"/>
      <c r="AG13" s="523"/>
      <c r="AH13" s="480">
        <v>229</v>
      </c>
      <c r="AI13" s="481"/>
      <c r="AJ13" s="481"/>
      <c r="AK13" s="481"/>
      <c r="AL13" s="482"/>
      <c r="AM13" s="458" t="s">
        <v>140</v>
      </c>
      <c r="AN13" s="459"/>
      <c r="AO13" s="459"/>
      <c r="AP13" s="459"/>
      <c r="AQ13" s="459"/>
      <c r="AR13" s="459"/>
      <c r="AS13" s="459"/>
      <c r="AT13" s="460"/>
      <c r="AU13" s="461" t="s">
        <v>121</v>
      </c>
      <c r="AV13" s="462"/>
      <c r="AW13" s="462"/>
      <c r="AX13" s="462"/>
      <c r="AY13" s="463" t="s">
        <v>141</v>
      </c>
      <c r="AZ13" s="464"/>
      <c r="BA13" s="464"/>
      <c r="BB13" s="464"/>
      <c r="BC13" s="464"/>
      <c r="BD13" s="464"/>
      <c r="BE13" s="464"/>
      <c r="BF13" s="464"/>
      <c r="BG13" s="464"/>
      <c r="BH13" s="464"/>
      <c r="BI13" s="464"/>
      <c r="BJ13" s="464"/>
      <c r="BK13" s="464"/>
      <c r="BL13" s="464"/>
      <c r="BM13" s="465"/>
      <c r="BN13" s="429">
        <v>-8148</v>
      </c>
      <c r="BO13" s="430"/>
      <c r="BP13" s="430"/>
      <c r="BQ13" s="430"/>
      <c r="BR13" s="430"/>
      <c r="BS13" s="430"/>
      <c r="BT13" s="430"/>
      <c r="BU13" s="431"/>
      <c r="BV13" s="429">
        <v>-10077</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13.4</v>
      </c>
      <c r="CU13" s="427"/>
      <c r="CV13" s="427"/>
      <c r="CW13" s="427"/>
      <c r="CX13" s="427"/>
      <c r="CY13" s="427"/>
      <c r="CZ13" s="427"/>
      <c r="DA13" s="428"/>
      <c r="DB13" s="426">
        <v>13.2</v>
      </c>
      <c r="DC13" s="427"/>
      <c r="DD13" s="427"/>
      <c r="DE13" s="427"/>
      <c r="DF13" s="427"/>
      <c r="DG13" s="427"/>
      <c r="DH13" s="427"/>
      <c r="DI13" s="428"/>
      <c r="DJ13" s="184"/>
      <c r="DK13" s="184"/>
      <c r="DL13" s="184"/>
      <c r="DM13" s="184"/>
      <c r="DN13" s="184"/>
      <c r="DO13" s="184"/>
    </row>
    <row r="14" spans="1:119" ht="18.75" customHeight="1" thickBot="1" x14ac:dyDescent="0.2">
      <c r="A14" s="185"/>
      <c r="B14" s="492"/>
      <c r="C14" s="493"/>
      <c r="D14" s="493"/>
      <c r="E14" s="493"/>
      <c r="F14" s="493"/>
      <c r="G14" s="493"/>
      <c r="H14" s="493"/>
      <c r="I14" s="493"/>
      <c r="J14" s="493"/>
      <c r="K14" s="494"/>
      <c r="L14" s="510" t="s">
        <v>143</v>
      </c>
      <c r="M14" s="511"/>
      <c r="N14" s="511"/>
      <c r="O14" s="511"/>
      <c r="P14" s="511"/>
      <c r="Q14" s="512"/>
      <c r="R14" s="513">
        <v>1855</v>
      </c>
      <c r="S14" s="514"/>
      <c r="T14" s="514"/>
      <c r="U14" s="514"/>
      <c r="V14" s="515"/>
      <c r="W14" s="419"/>
      <c r="X14" s="420"/>
      <c r="Y14" s="420"/>
      <c r="Z14" s="420"/>
      <c r="AA14" s="420"/>
      <c r="AB14" s="409"/>
      <c r="AC14" s="516">
        <v>20.9</v>
      </c>
      <c r="AD14" s="517"/>
      <c r="AE14" s="517"/>
      <c r="AF14" s="517"/>
      <c r="AG14" s="518"/>
      <c r="AH14" s="516">
        <v>17.899999999999999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0.2</v>
      </c>
      <c r="CU14" s="528"/>
      <c r="CV14" s="528"/>
      <c r="CW14" s="528"/>
      <c r="CX14" s="528"/>
      <c r="CY14" s="528"/>
      <c r="CZ14" s="528"/>
      <c r="DA14" s="529"/>
      <c r="DB14" s="527">
        <v>4.9000000000000004</v>
      </c>
      <c r="DC14" s="528"/>
      <c r="DD14" s="528"/>
      <c r="DE14" s="528"/>
      <c r="DF14" s="528"/>
      <c r="DG14" s="528"/>
      <c r="DH14" s="528"/>
      <c r="DI14" s="529"/>
      <c r="DJ14" s="184"/>
      <c r="DK14" s="184"/>
      <c r="DL14" s="184"/>
      <c r="DM14" s="184"/>
      <c r="DN14" s="184"/>
      <c r="DO14" s="184"/>
    </row>
    <row r="15" spans="1:119" ht="18.75" customHeight="1" x14ac:dyDescent="0.15">
      <c r="A15" s="185"/>
      <c r="B15" s="492"/>
      <c r="C15" s="493"/>
      <c r="D15" s="493"/>
      <c r="E15" s="493"/>
      <c r="F15" s="493"/>
      <c r="G15" s="493"/>
      <c r="H15" s="493"/>
      <c r="I15" s="493"/>
      <c r="J15" s="493"/>
      <c r="K15" s="494"/>
      <c r="L15" s="195"/>
      <c r="M15" s="520" t="s">
        <v>145</v>
      </c>
      <c r="N15" s="521"/>
      <c r="O15" s="521"/>
      <c r="P15" s="521"/>
      <c r="Q15" s="522"/>
      <c r="R15" s="513">
        <v>1853</v>
      </c>
      <c r="S15" s="514"/>
      <c r="T15" s="514"/>
      <c r="U15" s="514"/>
      <c r="V15" s="515"/>
      <c r="W15" s="445" t="s">
        <v>146</v>
      </c>
      <c r="X15" s="446"/>
      <c r="Y15" s="446"/>
      <c r="Z15" s="446"/>
      <c r="AA15" s="446"/>
      <c r="AB15" s="436"/>
      <c r="AC15" s="480">
        <v>208</v>
      </c>
      <c r="AD15" s="481"/>
      <c r="AE15" s="481"/>
      <c r="AF15" s="481"/>
      <c r="AG15" s="523"/>
      <c r="AH15" s="480">
        <v>462</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138614</v>
      </c>
      <c r="BO15" s="393"/>
      <c r="BP15" s="393"/>
      <c r="BQ15" s="393"/>
      <c r="BR15" s="393"/>
      <c r="BS15" s="393"/>
      <c r="BT15" s="393"/>
      <c r="BU15" s="394"/>
      <c r="BV15" s="392">
        <v>124978</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21.8</v>
      </c>
      <c r="AD16" s="517"/>
      <c r="AE16" s="517"/>
      <c r="AF16" s="517"/>
      <c r="AG16" s="518"/>
      <c r="AH16" s="516">
        <v>36</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1358331</v>
      </c>
      <c r="BO16" s="430"/>
      <c r="BP16" s="430"/>
      <c r="BQ16" s="430"/>
      <c r="BR16" s="430"/>
      <c r="BS16" s="430"/>
      <c r="BT16" s="430"/>
      <c r="BU16" s="431"/>
      <c r="BV16" s="429">
        <v>1333971</v>
      </c>
      <c r="BW16" s="430"/>
      <c r="BX16" s="430"/>
      <c r="BY16" s="430"/>
      <c r="BZ16" s="430"/>
      <c r="CA16" s="430"/>
      <c r="CB16" s="430"/>
      <c r="CC16" s="431"/>
      <c r="CD16" s="199"/>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4"/>
      <c r="DK16" s="184"/>
      <c r="DL16" s="184"/>
      <c r="DM16" s="184"/>
      <c r="DN16" s="184"/>
      <c r="DO16" s="184"/>
    </row>
    <row r="17" spans="1:119" ht="18.75" customHeight="1" thickBot="1" x14ac:dyDescent="0.2">
      <c r="A17" s="185"/>
      <c r="B17" s="495"/>
      <c r="C17" s="496"/>
      <c r="D17" s="496"/>
      <c r="E17" s="496"/>
      <c r="F17" s="496"/>
      <c r="G17" s="496"/>
      <c r="H17" s="496"/>
      <c r="I17" s="496"/>
      <c r="J17" s="496"/>
      <c r="K17" s="497"/>
      <c r="L17" s="200"/>
      <c r="M17" s="536" t="s">
        <v>152</v>
      </c>
      <c r="N17" s="537"/>
      <c r="O17" s="537"/>
      <c r="P17" s="537"/>
      <c r="Q17" s="538"/>
      <c r="R17" s="533" t="s">
        <v>150</v>
      </c>
      <c r="S17" s="534"/>
      <c r="T17" s="534"/>
      <c r="U17" s="534"/>
      <c r="V17" s="535"/>
      <c r="W17" s="445" t="s">
        <v>153</v>
      </c>
      <c r="X17" s="446"/>
      <c r="Y17" s="446"/>
      <c r="Z17" s="446"/>
      <c r="AA17" s="446"/>
      <c r="AB17" s="436"/>
      <c r="AC17" s="480">
        <v>547</v>
      </c>
      <c r="AD17" s="481"/>
      <c r="AE17" s="481"/>
      <c r="AF17" s="481"/>
      <c r="AG17" s="523"/>
      <c r="AH17" s="480">
        <v>591</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168729</v>
      </c>
      <c r="BO17" s="430"/>
      <c r="BP17" s="430"/>
      <c r="BQ17" s="430"/>
      <c r="BR17" s="430"/>
      <c r="BS17" s="430"/>
      <c r="BT17" s="430"/>
      <c r="BU17" s="431"/>
      <c r="BV17" s="429">
        <v>152630</v>
      </c>
      <c r="BW17" s="430"/>
      <c r="BX17" s="430"/>
      <c r="BY17" s="430"/>
      <c r="BZ17" s="430"/>
      <c r="CA17" s="430"/>
      <c r="CB17" s="430"/>
      <c r="CC17" s="431"/>
      <c r="CD17" s="199"/>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4"/>
      <c r="DK17" s="184"/>
      <c r="DL17" s="184"/>
      <c r="DM17" s="184"/>
      <c r="DN17" s="184"/>
      <c r="DO17" s="184"/>
    </row>
    <row r="18" spans="1:119" ht="18.75" customHeight="1" thickBot="1" x14ac:dyDescent="0.2">
      <c r="A18" s="185"/>
      <c r="B18" s="543" t="s">
        <v>155</v>
      </c>
      <c r="C18" s="472"/>
      <c r="D18" s="472"/>
      <c r="E18" s="544"/>
      <c r="F18" s="544"/>
      <c r="G18" s="544"/>
      <c r="H18" s="544"/>
      <c r="I18" s="544"/>
      <c r="J18" s="544"/>
      <c r="K18" s="544"/>
      <c r="L18" s="545">
        <v>69.55</v>
      </c>
      <c r="M18" s="545"/>
      <c r="N18" s="545"/>
      <c r="O18" s="545"/>
      <c r="P18" s="545"/>
      <c r="Q18" s="545"/>
      <c r="R18" s="546"/>
      <c r="S18" s="546"/>
      <c r="T18" s="546"/>
      <c r="U18" s="546"/>
      <c r="V18" s="547"/>
      <c r="W18" s="447"/>
      <c r="X18" s="448"/>
      <c r="Y18" s="448"/>
      <c r="Z18" s="448"/>
      <c r="AA18" s="448"/>
      <c r="AB18" s="439"/>
      <c r="AC18" s="548">
        <v>57.3</v>
      </c>
      <c r="AD18" s="549"/>
      <c r="AE18" s="549"/>
      <c r="AF18" s="549"/>
      <c r="AG18" s="550"/>
      <c r="AH18" s="548">
        <v>46.1</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1306690</v>
      </c>
      <c r="BO18" s="430"/>
      <c r="BP18" s="430"/>
      <c r="BQ18" s="430"/>
      <c r="BR18" s="430"/>
      <c r="BS18" s="430"/>
      <c r="BT18" s="430"/>
      <c r="BU18" s="431"/>
      <c r="BV18" s="429">
        <v>1276720</v>
      </c>
      <c r="BW18" s="430"/>
      <c r="BX18" s="430"/>
      <c r="BY18" s="430"/>
      <c r="BZ18" s="430"/>
      <c r="CA18" s="430"/>
      <c r="CB18" s="430"/>
      <c r="CC18" s="431"/>
      <c r="CD18" s="199"/>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4"/>
      <c r="DK18" s="184"/>
      <c r="DL18" s="184"/>
      <c r="DM18" s="184"/>
      <c r="DN18" s="184"/>
      <c r="DO18" s="184"/>
    </row>
    <row r="19" spans="1:119" ht="18.75" customHeight="1" thickBot="1" x14ac:dyDescent="0.2">
      <c r="A19" s="185"/>
      <c r="B19" s="543" t="s">
        <v>157</v>
      </c>
      <c r="C19" s="472"/>
      <c r="D19" s="472"/>
      <c r="E19" s="544"/>
      <c r="F19" s="544"/>
      <c r="G19" s="544"/>
      <c r="H19" s="544"/>
      <c r="I19" s="544"/>
      <c r="J19" s="544"/>
      <c r="K19" s="544"/>
      <c r="L19" s="552">
        <v>24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2202592</v>
      </c>
      <c r="BO19" s="430"/>
      <c r="BP19" s="430"/>
      <c r="BQ19" s="430"/>
      <c r="BR19" s="430"/>
      <c r="BS19" s="430"/>
      <c r="BT19" s="430"/>
      <c r="BU19" s="431"/>
      <c r="BV19" s="429">
        <v>1898997</v>
      </c>
      <c r="BW19" s="430"/>
      <c r="BX19" s="430"/>
      <c r="BY19" s="430"/>
      <c r="BZ19" s="430"/>
      <c r="CA19" s="430"/>
      <c r="CB19" s="430"/>
      <c r="CC19" s="431"/>
      <c r="CD19" s="199"/>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4"/>
      <c r="DK19" s="184"/>
      <c r="DL19" s="184"/>
      <c r="DM19" s="184"/>
      <c r="DN19" s="184"/>
      <c r="DO19" s="184"/>
    </row>
    <row r="20" spans="1:119" ht="18.75" customHeight="1" thickBot="1" x14ac:dyDescent="0.2">
      <c r="A20" s="185"/>
      <c r="B20" s="543" t="s">
        <v>159</v>
      </c>
      <c r="C20" s="472"/>
      <c r="D20" s="472"/>
      <c r="E20" s="544"/>
      <c r="F20" s="544"/>
      <c r="G20" s="544"/>
      <c r="H20" s="544"/>
      <c r="I20" s="544"/>
      <c r="J20" s="544"/>
      <c r="K20" s="544"/>
      <c r="L20" s="552">
        <v>750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199"/>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4"/>
      <c r="DK20" s="184"/>
      <c r="DL20" s="184"/>
      <c r="DM20" s="184"/>
      <c r="DN20" s="184"/>
      <c r="DO20" s="184"/>
    </row>
    <row r="21" spans="1:119" ht="18.75" customHeight="1" x14ac:dyDescent="0.15">
      <c r="A21" s="185"/>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199"/>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4"/>
      <c r="DK21" s="184"/>
      <c r="DL21" s="184"/>
      <c r="DM21" s="184"/>
      <c r="DN21" s="184"/>
      <c r="DO21" s="184"/>
    </row>
    <row r="22" spans="1:119" ht="18.75" customHeight="1" thickBot="1" x14ac:dyDescent="0.2">
      <c r="A22" s="185"/>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199"/>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4"/>
      <c r="DK22" s="184"/>
      <c r="DL22" s="184"/>
      <c r="DM22" s="184"/>
      <c r="DN22" s="184"/>
      <c r="DO22" s="184"/>
    </row>
    <row r="23" spans="1:119" ht="18.75" customHeight="1" x14ac:dyDescent="0.15">
      <c r="A23" s="185"/>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3160503</v>
      </c>
      <c r="BO23" s="430"/>
      <c r="BP23" s="430"/>
      <c r="BQ23" s="430"/>
      <c r="BR23" s="430"/>
      <c r="BS23" s="430"/>
      <c r="BT23" s="430"/>
      <c r="BU23" s="431"/>
      <c r="BV23" s="429">
        <v>3045692</v>
      </c>
      <c r="BW23" s="430"/>
      <c r="BX23" s="430"/>
      <c r="BY23" s="430"/>
      <c r="BZ23" s="430"/>
      <c r="CA23" s="430"/>
      <c r="CB23" s="430"/>
      <c r="CC23" s="431"/>
      <c r="CD23" s="199"/>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4"/>
      <c r="DK23" s="184"/>
      <c r="DL23" s="184"/>
      <c r="DM23" s="184"/>
      <c r="DN23" s="184"/>
      <c r="DO23" s="184"/>
    </row>
    <row r="24" spans="1:119" ht="18.75" customHeight="1" thickBot="1" x14ac:dyDescent="0.2">
      <c r="A24" s="185"/>
      <c r="B24" s="569"/>
      <c r="C24" s="570"/>
      <c r="D24" s="571"/>
      <c r="E24" s="479" t="s">
        <v>168</v>
      </c>
      <c r="F24" s="459"/>
      <c r="G24" s="459"/>
      <c r="H24" s="459"/>
      <c r="I24" s="459"/>
      <c r="J24" s="459"/>
      <c r="K24" s="460"/>
      <c r="L24" s="480">
        <v>1</v>
      </c>
      <c r="M24" s="481"/>
      <c r="N24" s="481"/>
      <c r="O24" s="481"/>
      <c r="P24" s="523"/>
      <c r="Q24" s="480">
        <v>6550</v>
      </c>
      <c r="R24" s="481"/>
      <c r="S24" s="481"/>
      <c r="T24" s="481"/>
      <c r="U24" s="481"/>
      <c r="V24" s="523"/>
      <c r="W24" s="582"/>
      <c r="X24" s="570"/>
      <c r="Y24" s="571"/>
      <c r="Z24" s="479" t="s">
        <v>169</v>
      </c>
      <c r="AA24" s="459"/>
      <c r="AB24" s="459"/>
      <c r="AC24" s="459"/>
      <c r="AD24" s="459"/>
      <c r="AE24" s="459"/>
      <c r="AF24" s="459"/>
      <c r="AG24" s="460"/>
      <c r="AH24" s="480">
        <v>37</v>
      </c>
      <c r="AI24" s="481"/>
      <c r="AJ24" s="481"/>
      <c r="AK24" s="481"/>
      <c r="AL24" s="523"/>
      <c r="AM24" s="480">
        <v>109446</v>
      </c>
      <c r="AN24" s="481"/>
      <c r="AO24" s="481"/>
      <c r="AP24" s="481"/>
      <c r="AQ24" s="481"/>
      <c r="AR24" s="523"/>
      <c r="AS24" s="480">
        <v>2958</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2723558</v>
      </c>
      <c r="BO24" s="430"/>
      <c r="BP24" s="430"/>
      <c r="BQ24" s="430"/>
      <c r="BR24" s="430"/>
      <c r="BS24" s="430"/>
      <c r="BT24" s="430"/>
      <c r="BU24" s="431"/>
      <c r="BV24" s="429">
        <v>2560836</v>
      </c>
      <c r="BW24" s="430"/>
      <c r="BX24" s="430"/>
      <c r="BY24" s="430"/>
      <c r="BZ24" s="430"/>
      <c r="CA24" s="430"/>
      <c r="CB24" s="430"/>
      <c r="CC24" s="431"/>
      <c r="CD24" s="199"/>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4"/>
      <c r="DK24" s="184"/>
      <c r="DL24" s="184"/>
      <c r="DM24" s="184"/>
      <c r="DN24" s="184"/>
      <c r="DO24" s="184"/>
    </row>
    <row r="25" spans="1:119" s="184" customFormat="1" ht="18.75" customHeight="1" x14ac:dyDescent="0.15">
      <c r="A25" s="185"/>
      <c r="B25" s="569"/>
      <c r="C25" s="570"/>
      <c r="D25" s="571"/>
      <c r="E25" s="479" t="s">
        <v>171</v>
      </c>
      <c r="F25" s="459"/>
      <c r="G25" s="459"/>
      <c r="H25" s="459"/>
      <c r="I25" s="459"/>
      <c r="J25" s="459"/>
      <c r="K25" s="460"/>
      <c r="L25" s="480">
        <v>1</v>
      </c>
      <c r="M25" s="481"/>
      <c r="N25" s="481"/>
      <c r="O25" s="481"/>
      <c r="P25" s="523"/>
      <c r="Q25" s="480">
        <v>5490</v>
      </c>
      <c r="R25" s="481"/>
      <c r="S25" s="481"/>
      <c r="T25" s="481"/>
      <c r="U25" s="481"/>
      <c r="V25" s="523"/>
      <c r="W25" s="582"/>
      <c r="X25" s="570"/>
      <c r="Y25" s="571"/>
      <c r="Z25" s="479" t="s">
        <v>172</v>
      </c>
      <c r="AA25" s="459"/>
      <c r="AB25" s="459"/>
      <c r="AC25" s="459"/>
      <c r="AD25" s="459"/>
      <c r="AE25" s="459"/>
      <c r="AF25" s="459"/>
      <c r="AG25" s="460"/>
      <c r="AH25" s="480" t="s">
        <v>173</v>
      </c>
      <c r="AI25" s="481"/>
      <c r="AJ25" s="481"/>
      <c r="AK25" s="481"/>
      <c r="AL25" s="523"/>
      <c r="AM25" s="480" t="s">
        <v>173</v>
      </c>
      <c r="AN25" s="481"/>
      <c r="AO25" s="481"/>
      <c r="AP25" s="481"/>
      <c r="AQ25" s="481"/>
      <c r="AR25" s="523"/>
      <c r="AS25" s="480" t="s">
        <v>173</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t="s">
        <v>173</v>
      </c>
      <c r="BO25" s="393"/>
      <c r="BP25" s="393"/>
      <c r="BQ25" s="393"/>
      <c r="BR25" s="393"/>
      <c r="BS25" s="393"/>
      <c r="BT25" s="393"/>
      <c r="BU25" s="394"/>
      <c r="BV25" s="392" t="s">
        <v>137</v>
      </c>
      <c r="BW25" s="393"/>
      <c r="BX25" s="393"/>
      <c r="BY25" s="393"/>
      <c r="BZ25" s="393"/>
      <c r="CA25" s="393"/>
      <c r="CB25" s="393"/>
      <c r="CC25" s="394"/>
      <c r="CD25" s="199"/>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4" customFormat="1" ht="18.75" customHeight="1" x14ac:dyDescent="0.15">
      <c r="A26" s="185"/>
      <c r="B26" s="569"/>
      <c r="C26" s="570"/>
      <c r="D26" s="571"/>
      <c r="E26" s="479" t="s">
        <v>175</v>
      </c>
      <c r="F26" s="459"/>
      <c r="G26" s="459"/>
      <c r="H26" s="459"/>
      <c r="I26" s="459"/>
      <c r="J26" s="459"/>
      <c r="K26" s="460"/>
      <c r="L26" s="480">
        <v>1</v>
      </c>
      <c r="M26" s="481"/>
      <c r="N26" s="481"/>
      <c r="O26" s="481"/>
      <c r="P26" s="523"/>
      <c r="Q26" s="480">
        <v>5090</v>
      </c>
      <c r="R26" s="481"/>
      <c r="S26" s="481"/>
      <c r="T26" s="481"/>
      <c r="U26" s="481"/>
      <c r="V26" s="523"/>
      <c r="W26" s="582"/>
      <c r="X26" s="570"/>
      <c r="Y26" s="571"/>
      <c r="Z26" s="479" t="s">
        <v>176</v>
      </c>
      <c r="AA26" s="592"/>
      <c r="AB26" s="592"/>
      <c r="AC26" s="592"/>
      <c r="AD26" s="592"/>
      <c r="AE26" s="592"/>
      <c r="AF26" s="592"/>
      <c r="AG26" s="593"/>
      <c r="AH26" s="480" t="s">
        <v>173</v>
      </c>
      <c r="AI26" s="481"/>
      <c r="AJ26" s="481"/>
      <c r="AK26" s="481"/>
      <c r="AL26" s="523"/>
      <c r="AM26" s="480" t="s">
        <v>173</v>
      </c>
      <c r="AN26" s="481"/>
      <c r="AO26" s="481"/>
      <c r="AP26" s="481"/>
      <c r="AQ26" s="481"/>
      <c r="AR26" s="523"/>
      <c r="AS26" s="480" t="s">
        <v>173</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173</v>
      </c>
      <c r="BO26" s="430"/>
      <c r="BP26" s="430"/>
      <c r="BQ26" s="430"/>
      <c r="BR26" s="430"/>
      <c r="BS26" s="430"/>
      <c r="BT26" s="430"/>
      <c r="BU26" s="431"/>
      <c r="BV26" s="429" t="s">
        <v>137</v>
      </c>
      <c r="BW26" s="430"/>
      <c r="BX26" s="430"/>
      <c r="BY26" s="430"/>
      <c r="BZ26" s="430"/>
      <c r="CA26" s="430"/>
      <c r="CB26" s="430"/>
      <c r="CC26" s="431"/>
      <c r="CD26" s="199"/>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5"/>
      <c r="B27" s="569"/>
      <c r="C27" s="570"/>
      <c r="D27" s="571"/>
      <c r="E27" s="479" t="s">
        <v>178</v>
      </c>
      <c r="F27" s="459"/>
      <c r="G27" s="459"/>
      <c r="H27" s="459"/>
      <c r="I27" s="459"/>
      <c r="J27" s="459"/>
      <c r="K27" s="460"/>
      <c r="L27" s="480">
        <v>1</v>
      </c>
      <c r="M27" s="481"/>
      <c r="N27" s="481"/>
      <c r="O27" s="481"/>
      <c r="P27" s="523"/>
      <c r="Q27" s="480">
        <v>2299</v>
      </c>
      <c r="R27" s="481"/>
      <c r="S27" s="481"/>
      <c r="T27" s="481"/>
      <c r="U27" s="481"/>
      <c r="V27" s="523"/>
      <c r="W27" s="582"/>
      <c r="X27" s="570"/>
      <c r="Y27" s="571"/>
      <c r="Z27" s="479" t="s">
        <v>179</v>
      </c>
      <c r="AA27" s="459"/>
      <c r="AB27" s="459"/>
      <c r="AC27" s="459"/>
      <c r="AD27" s="459"/>
      <c r="AE27" s="459"/>
      <c r="AF27" s="459"/>
      <c r="AG27" s="460"/>
      <c r="AH27" s="480" t="s">
        <v>137</v>
      </c>
      <c r="AI27" s="481"/>
      <c r="AJ27" s="481"/>
      <c r="AK27" s="481"/>
      <c r="AL27" s="523"/>
      <c r="AM27" s="480" t="s">
        <v>137</v>
      </c>
      <c r="AN27" s="481"/>
      <c r="AO27" s="481"/>
      <c r="AP27" s="481"/>
      <c r="AQ27" s="481"/>
      <c r="AR27" s="523"/>
      <c r="AS27" s="480" t="s">
        <v>173</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137</v>
      </c>
      <c r="BO27" s="606"/>
      <c r="BP27" s="606"/>
      <c r="BQ27" s="606"/>
      <c r="BR27" s="606"/>
      <c r="BS27" s="606"/>
      <c r="BT27" s="606"/>
      <c r="BU27" s="607"/>
      <c r="BV27" s="605" t="s">
        <v>173</v>
      </c>
      <c r="BW27" s="606"/>
      <c r="BX27" s="606"/>
      <c r="BY27" s="606"/>
      <c r="BZ27" s="606"/>
      <c r="CA27" s="606"/>
      <c r="CB27" s="606"/>
      <c r="CC27" s="607"/>
      <c r="CD27" s="201"/>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4"/>
      <c r="DK27" s="184"/>
      <c r="DL27" s="184"/>
      <c r="DM27" s="184"/>
      <c r="DN27" s="184"/>
      <c r="DO27" s="184"/>
    </row>
    <row r="28" spans="1:119" ht="18.75" customHeight="1" x14ac:dyDescent="0.15">
      <c r="A28" s="185"/>
      <c r="B28" s="569"/>
      <c r="C28" s="570"/>
      <c r="D28" s="571"/>
      <c r="E28" s="479" t="s">
        <v>181</v>
      </c>
      <c r="F28" s="459"/>
      <c r="G28" s="459"/>
      <c r="H28" s="459"/>
      <c r="I28" s="459"/>
      <c r="J28" s="459"/>
      <c r="K28" s="460"/>
      <c r="L28" s="480">
        <v>1</v>
      </c>
      <c r="M28" s="481"/>
      <c r="N28" s="481"/>
      <c r="O28" s="481"/>
      <c r="P28" s="523"/>
      <c r="Q28" s="480">
        <v>1948</v>
      </c>
      <c r="R28" s="481"/>
      <c r="S28" s="481"/>
      <c r="T28" s="481"/>
      <c r="U28" s="481"/>
      <c r="V28" s="523"/>
      <c r="W28" s="582"/>
      <c r="X28" s="570"/>
      <c r="Y28" s="571"/>
      <c r="Z28" s="479" t="s">
        <v>182</v>
      </c>
      <c r="AA28" s="459"/>
      <c r="AB28" s="459"/>
      <c r="AC28" s="459"/>
      <c r="AD28" s="459"/>
      <c r="AE28" s="459"/>
      <c r="AF28" s="459"/>
      <c r="AG28" s="460"/>
      <c r="AH28" s="480" t="s">
        <v>173</v>
      </c>
      <c r="AI28" s="481"/>
      <c r="AJ28" s="481"/>
      <c r="AK28" s="481"/>
      <c r="AL28" s="523"/>
      <c r="AM28" s="480" t="s">
        <v>173</v>
      </c>
      <c r="AN28" s="481"/>
      <c r="AO28" s="481"/>
      <c r="AP28" s="481"/>
      <c r="AQ28" s="481"/>
      <c r="AR28" s="523"/>
      <c r="AS28" s="480" t="s">
        <v>137</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445330</v>
      </c>
      <c r="BO28" s="393"/>
      <c r="BP28" s="393"/>
      <c r="BQ28" s="393"/>
      <c r="BR28" s="393"/>
      <c r="BS28" s="393"/>
      <c r="BT28" s="393"/>
      <c r="BU28" s="394"/>
      <c r="BV28" s="392">
        <v>405311</v>
      </c>
      <c r="BW28" s="393"/>
      <c r="BX28" s="393"/>
      <c r="BY28" s="393"/>
      <c r="BZ28" s="393"/>
      <c r="CA28" s="393"/>
      <c r="CB28" s="393"/>
      <c r="CC28" s="394"/>
      <c r="CD28" s="199"/>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4"/>
      <c r="DK28" s="184"/>
      <c r="DL28" s="184"/>
      <c r="DM28" s="184"/>
      <c r="DN28" s="184"/>
      <c r="DO28" s="184"/>
    </row>
    <row r="29" spans="1:119" ht="18.75" customHeight="1" x14ac:dyDescent="0.15">
      <c r="A29" s="185"/>
      <c r="B29" s="569"/>
      <c r="C29" s="570"/>
      <c r="D29" s="571"/>
      <c r="E29" s="479" t="s">
        <v>184</v>
      </c>
      <c r="F29" s="459"/>
      <c r="G29" s="459"/>
      <c r="H29" s="459"/>
      <c r="I29" s="459"/>
      <c r="J29" s="459"/>
      <c r="K29" s="460"/>
      <c r="L29" s="480">
        <v>6</v>
      </c>
      <c r="M29" s="481"/>
      <c r="N29" s="481"/>
      <c r="O29" s="481"/>
      <c r="P29" s="523"/>
      <c r="Q29" s="480">
        <v>1824</v>
      </c>
      <c r="R29" s="481"/>
      <c r="S29" s="481"/>
      <c r="T29" s="481"/>
      <c r="U29" s="481"/>
      <c r="V29" s="523"/>
      <c r="W29" s="583"/>
      <c r="X29" s="584"/>
      <c r="Y29" s="585"/>
      <c r="Z29" s="479" t="s">
        <v>185</v>
      </c>
      <c r="AA29" s="459"/>
      <c r="AB29" s="459"/>
      <c r="AC29" s="459"/>
      <c r="AD29" s="459"/>
      <c r="AE29" s="459"/>
      <c r="AF29" s="459"/>
      <c r="AG29" s="460"/>
      <c r="AH29" s="480">
        <v>37</v>
      </c>
      <c r="AI29" s="481"/>
      <c r="AJ29" s="481"/>
      <c r="AK29" s="481"/>
      <c r="AL29" s="523"/>
      <c r="AM29" s="480">
        <v>109446</v>
      </c>
      <c r="AN29" s="481"/>
      <c r="AO29" s="481"/>
      <c r="AP29" s="481"/>
      <c r="AQ29" s="481"/>
      <c r="AR29" s="523"/>
      <c r="AS29" s="480">
        <v>2958</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94</v>
      </c>
      <c r="BO29" s="430"/>
      <c r="BP29" s="430"/>
      <c r="BQ29" s="430"/>
      <c r="BR29" s="430"/>
      <c r="BS29" s="430"/>
      <c r="BT29" s="430"/>
      <c r="BU29" s="431"/>
      <c r="BV29" s="429">
        <v>94</v>
      </c>
      <c r="BW29" s="430"/>
      <c r="BX29" s="430"/>
      <c r="BY29" s="430"/>
      <c r="BZ29" s="430"/>
      <c r="CA29" s="430"/>
      <c r="CB29" s="430"/>
      <c r="CC29" s="431"/>
      <c r="CD29" s="201"/>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4"/>
      <c r="DK29" s="184"/>
      <c r="DL29" s="184"/>
      <c r="DM29" s="184"/>
      <c r="DN29" s="184"/>
      <c r="DO29" s="184"/>
    </row>
    <row r="30" spans="1:119" ht="18.75" customHeight="1" thickBot="1" x14ac:dyDescent="0.2">
      <c r="A30" s="185"/>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1118735</v>
      </c>
      <c r="BO30" s="606"/>
      <c r="BP30" s="606"/>
      <c r="BQ30" s="606"/>
      <c r="BR30" s="606"/>
      <c r="BS30" s="606"/>
      <c r="BT30" s="606"/>
      <c r="BU30" s="607"/>
      <c r="BV30" s="605">
        <v>1056903</v>
      </c>
      <c r="BW30" s="606"/>
      <c r="BX30" s="606"/>
      <c r="BY30" s="606"/>
      <c r="BZ30" s="606"/>
      <c r="CA30" s="606"/>
      <c r="CB30" s="606"/>
      <c r="CC30" s="607"/>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3" t="s">
        <v>194</v>
      </c>
      <c r="D33" s="453"/>
      <c r="E33" s="418" t="s">
        <v>195</v>
      </c>
      <c r="F33" s="418"/>
      <c r="G33" s="418"/>
      <c r="H33" s="418"/>
      <c r="I33" s="418"/>
      <c r="J33" s="418"/>
      <c r="K33" s="418"/>
      <c r="L33" s="418"/>
      <c r="M33" s="418"/>
      <c r="N33" s="418"/>
      <c r="O33" s="418"/>
      <c r="P33" s="418"/>
      <c r="Q33" s="418"/>
      <c r="R33" s="418"/>
      <c r="S33" s="418"/>
      <c r="T33" s="214"/>
      <c r="U33" s="453" t="s">
        <v>194</v>
      </c>
      <c r="V33" s="453"/>
      <c r="W33" s="418" t="s">
        <v>196</v>
      </c>
      <c r="X33" s="418"/>
      <c r="Y33" s="418"/>
      <c r="Z33" s="418"/>
      <c r="AA33" s="418"/>
      <c r="AB33" s="418"/>
      <c r="AC33" s="418"/>
      <c r="AD33" s="418"/>
      <c r="AE33" s="418"/>
      <c r="AF33" s="418"/>
      <c r="AG33" s="418"/>
      <c r="AH33" s="418"/>
      <c r="AI33" s="418"/>
      <c r="AJ33" s="418"/>
      <c r="AK33" s="418"/>
      <c r="AL33" s="214"/>
      <c r="AM33" s="453" t="s">
        <v>194</v>
      </c>
      <c r="AN33" s="453"/>
      <c r="AO33" s="418" t="s">
        <v>196</v>
      </c>
      <c r="AP33" s="418"/>
      <c r="AQ33" s="418"/>
      <c r="AR33" s="418"/>
      <c r="AS33" s="418"/>
      <c r="AT33" s="418"/>
      <c r="AU33" s="418"/>
      <c r="AV33" s="418"/>
      <c r="AW33" s="418"/>
      <c r="AX33" s="418"/>
      <c r="AY33" s="418"/>
      <c r="AZ33" s="418"/>
      <c r="BA33" s="418"/>
      <c r="BB33" s="418"/>
      <c r="BC33" s="418"/>
      <c r="BD33" s="215"/>
      <c r="BE33" s="418" t="s">
        <v>197</v>
      </c>
      <c r="BF33" s="418"/>
      <c r="BG33" s="418" t="s">
        <v>198</v>
      </c>
      <c r="BH33" s="418"/>
      <c r="BI33" s="418"/>
      <c r="BJ33" s="418"/>
      <c r="BK33" s="418"/>
      <c r="BL33" s="418"/>
      <c r="BM33" s="418"/>
      <c r="BN33" s="418"/>
      <c r="BO33" s="418"/>
      <c r="BP33" s="418"/>
      <c r="BQ33" s="418"/>
      <c r="BR33" s="418"/>
      <c r="BS33" s="418"/>
      <c r="BT33" s="418"/>
      <c r="BU33" s="418"/>
      <c r="BV33" s="215"/>
      <c r="BW33" s="453" t="s">
        <v>197</v>
      </c>
      <c r="BX33" s="453"/>
      <c r="BY33" s="418" t="s">
        <v>199</v>
      </c>
      <c r="BZ33" s="418"/>
      <c r="CA33" s="418"/>
      <c r="CB33" s="418"/>
      <c r="CC33" s="418"/>
      <c r="CD33" s="418"/>
      <c r="CE33" s="418"/>
      <c r="CF33" s="418"/>
      <c r="CG33" s="418"/>
      <c r="CH33" s="418"/>
      <c r="CI33" s="418"/>
      <c r="CJ33" s="418"/>
      <c r="CK33" s="418"/>
      <c r="CL33" s="418"/>
      <c r="CM33" s="418"/>
      <c r="CN33" s="214"/>
      <c r="CO33" s="453" t="s">
        <v>194</v>
      </c>
      <c r="CP33" s="453"/>
      <c r="CQ33" s="418" t="s">
        <v>200</v>
      </c>
      <c r="CR33" s="418"/>
      <c r="CS33" s="418"/>
      <c r="CT33" s="418"/>
      <c r="CU33" s="418"/>
      <c r="CV33" s="418"/>
      <c r="CW33" s="418"/>
      <c r="CX33" s="418"/>
      <c r="CY33" s="418"/>
      <c r="CZ33" s="418"/>
      <c r="DA33" s="418"/>
      <c r="DB33" s="418"/>
      <c r="DC33" s="418"/>
      <c r="DD33" s="418"/>
      <c r="DE33" s="418"/>
      <c r="DF33" s="214"/>
      <c r="DG33" s="617" t="s">
        <v>201</v>
      </c>
      <c r="DH33" s="617"/>
      <c r="DI33" s="216"/>
      <c r="DJ33" s="184"/>
      <c r="DK33" s="184"/>
      <c r="DL33" s="184"/>
      <c r="DM33" s="184"/>
      <c r="DN33" s="184"/>
      <c r="DO33" s="184"/>
    </row>
    <row r="34" spans="1:119" ht="32.25" customHeight="1" x14ac:dyDescent="0.15">
      <c r="A34" s="185"/>
      <c r="B34" s="211"/>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2"/>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2"/>
      <c r="AM34" s="618" t="str">
        <f>IF(AO34="","",MAX(C34:D43,U34:V43)+1)</f>
        <v/>
      </c>
      <c r="AN34" s="618"/>
      <c r="AO34" s="619"/>
      <c r="AP34" s="619"/>
      <c r="AQ34" s="619"/>
      <c r="AR34" s="619"/>
      <c r="AS34" s="619"/>
      <c r="AT34" s="619"/>
      <c r="AU34" s="619"/>
      <c r="AV34" s="619"/>
      <c r="AW34" s="619"/>
      <c r="AX34" s="619"/>
      <c r="AY34" s="619"/>
      <c r="AZ34" s="619"/>
      <c r="BA34" s="619"/>
      <c r="BB34" s="619"/>
      <c r="BC34" s="619"/>
      <c r="BD34" s="212"/>
      <c r="BE34" s="618">
        <f>IF(BG34="","",MAX(C34:D43,U34:V43,AM34:AN43)+1)</f>
        <v>5</v>
      </c>
      <c r="BF34" s="618"/>
      <c r="BG34" s="619" t="str">
        <f>IF('各会計、関係団体の財政状況及び健全化判断比率'!B31="","",'各会計、関係団体の財政状況及び健全化判断比率'!B31)</f>
        <v>簡易水道特別会計</v>
      </c>
      <c r="BH34" s="619"/>
      <c r="BI34" s="619"/>
      <c r="BJ34" s="619"/>
      <c r="BK34" s="619"/>
      <c r="BL34" s="619"/>
      <c r="BM34" s="619"/>
      <c r="BN34" s="619"/>
      <c r="BO34" s="619"/>
      <c r="BP34" s="619"/>
      <c r="BQ34" s="619"/>
      <c r="BR34" s="619"/>
      <c r="BS34" s="619"/>
      <c r="BT34" s="619"/>
      <c r="BU34" s="619"/>
      <c r="BV34" s="212"/>
      <c r="BW34" s="618">
        <f>IF(BY34="","",MAX(C34:D43,U34:V43,AM34:AN43,BE34:BF43)+1)</f>
        <v>6</v>
      </c>
      <c r="BX34" s="618"/>
      <c r="BY34" s="619" t="str">
        <f>IF('各会計、関係団体の財政状況及び健全化判断比率'!B68="","",'各会計、関係団体の財政状況及び健全化判断比率'!B68)</f>
        <v>一部事務組合下北医療センター</v>
      </c>
      <c r="BZ34" s="619"/>
      <c r="CA34" s="619"/>
      <c r="CB34" s="619"/>
      <c r="CC34" s="619"/>
      <c r="CD34" s="619"/>
      <c r="CE34" s="619"/>
      <c r="CF34" s="619"/>
      <c r="CG34" s="619"/>
      <c r="CH34" s="619"/>
      <c r="CI34" s="619"/>
      <c r="CJ34" s="619"/>
      <c r="CK34" s="619"/>
      <c r="CL34" s="619"/>
      <c r="CM34" s="619"/>
      <c r="CN34" s="212"/>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09"/>
      <c r="DG34" s="620" t="str">
        <f>IF('各会計、関係団体の財政状況及び健全化判断比率'!BR7="","",'各会計、関係団体の財政状況及び健全化判断比率'!BR7)</f>
        <v/>
      </c>
      <c r="DH34" s="620"/>
      <c r="DI34" s="216"/>
      <c r="DJ34" s="184"/>
      <c r="DK34" s="184"/>
      <c r="DL34" s="184"/>
      <c r="DM34" s="184"/>
      <c r="DN34" s="184"/>
      <c r="DO34" s="184"/>
    </row>
    <row r="35" spans="1:119" ht="32.25" customHeight="1" x14ac:dyDescent="0.15">
      <c r="A35" s="185"/>
      <c r="B35" s="211"/>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2"/>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2"/>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2"/>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2"/>
      <c r="BW35" s="618">
        <f t="shared" ref="BW35:BW43" si="2">IF(BY35="","",BW34+1)</f>
        <v>7</v>
      </c>
      <c r="BX35" s="618"/>
      <c r="BY35" s="619" t="str">
        <f>IF('各会計、関係団体の財政状況及び健全化判断比率'!B69="","",'各会計、関係団体の財政状況及び健全化判断比率'!B69)</f>
        <v>下北地域広域行政事務組合</v>
      </c>
      <c r="BZ35" s="619"/>
      <c r="CA35" s="619"/>
      <c r="CB35" s="619"/>
      <c r="CC35" s="619"/>
      <c r="CD35" s="619"/>
      <c r="CE35" s="619"/>
      <c r="CF35" s="619"/>
      <c r="CG35" s="619"/>
      <c r="CH35" s="619"/>
      <c r="CI35" s="619"/>
      <c r="CJ35" s="619"/>
      <c r="CK35" s="619"/>
      <c r="CL35" s="619"/>
      <c r="CM35" s="619"/>
      <c r="CN35" s="212"/>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09"/>
      <c r="DG35" s="620" t="str">
        <f>IF('各会計、関係団体の財政状況及び健全化判断比率'!BR8="","",'各会計、関係団体の財政状況及び健全化判断比率'!BR8)</f>
        <v/>
      </c>
      <c r="DH35" s="620"/>
      <c r="DI35" s="216"/>
      <c r="DJ35" s="184"/>
      <c r="DK35" s="184"/>
      <c r="DL35" s="184"/>
      <c r="DM35" s="184"/>
      <c r="DN35" s="184"/>
      <c r="DO35" s="184"/>
    </row>
    <row r="36" spans="1:119" ht="32.25" customHeight="1" x14ac:dyDescent="0.15">
      <c r="A36" s="185"/>
      <c r="B36" s="211"/>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2"/>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2"/>
      <c r="AM36" s="618" t="str">
        <f t="shared" si="0"/>
        <v/>
      </c>
      <c r="AN36" s="618"/>
      <c r="AO36" s="619"/>
      <c r="AP36" s="619"/>
      <c r="AQ36" s="619"/>
      <c r="AR36" s="619"/>
      <c r="AS36" s="619"/>
      <c r="AT36" s="619"/>
      <c r="AU36" s="619"/>
      <c r="AV36" s="619"/>
      <c r="AW36" s="619"/>
      <c r="AX36" s="619"/>
      <c r="AY36" s="619"/>
      <c r="AZ36" s="619"/>
      <c r="BA36" s="619"/>
      <c r="BB36" s="619"/>
      <c r="BC36" s="619"/>
      <c r="BD36" s="212"/>
      <c r="BE36" s="618" t="str">
        <f t="shared" si="1"/>
        <v/>
      </c>
      <c r="BF36" s="618"/>
      <c r="BG36" s="619"/>
      <c r="BH36" s="619"/>
      <c r="BI36" s="619"/>
      <c r="BJ36" s="619"/>
      <c r="BK36" s="619"/>
      <c r="BL36" s="619"/>
      <c r="BM36" s="619"/>
      <c r="BN36" s="619"/>
      <c r="BO36" s="619"/>
      <c r="BP36" s="619"/>
      <c r="BQ36" s="619"/>
      <c r="BR36" s="619"/>
      <c r="BS36" s="619"/>
      <c r="BT36" s="619"/>
      <c r="BU36" s="619"/>
      <c r="BV36" s="212"/>
      <c r="BW36" s="618">
        <f t="shared" si="2"/>
        <v>8</v>
      </c>
      <c r="BX36" s="618"/>
      <c r="BY36" s="619" t="str">
        <f>IF('各会計、関係団体の財政状況及び健全化判断比率'!B70="","",'各会計、関係団体の財政状況及び健全化判断比率'!B70)</f>
        <v>青森県後期高齢者医療広域連合（一般会計分）</v>
      </c>
      <c r="BZ36" s="619"/>
      <c r="CA36" s="619"/>
      <c r="CB36" s="619"/>
      <c r="CC36" s="619"/>
      <c r="CD36" s="619"/>
      <c r="CE36" s="619"/>
      <c r="CF36" s="619"/>
      <c r="CG36" s="619"/>
      <c r="CH36" s="619"/>
      <c r="CI36" s="619"/>
      <c r="CJ36" s="619"/>
      <c r="CK36" s="619"/>
      <c r="CL36" s="619"/>
      <c r="CM36" s="619"/>
      <c r="CN36" s="212"/>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09"/>
      <c r="DG36" s="620" t="str">
        <f>IF('各会計、関係団体の財政状況及び健全化判断比率'!BR9="","",'各会計、関係団体の財政状況及び健全化判断比率'!BR9)</f>
        <v/>
      </c>
      <c r="DH36" s="620"/>
      <c r="DI36" s="216"/>
      <c r="DJ36" s="184"/>
      <c r="DK36" s="184"/>
      <c r="DL36" s="184"/>
      <c r="DM36" s="184"/>
      <c r="DN36" s="184"/>
      <c r="DO36" s="184"/>
    </row>
    <row r="37" spans="1:119" ht="32.25" customHeight="1" x14ac:dyDescent="0.15">
      <c r="A37" s="185"/>
      <c r="B37" s="211"/>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2"/>
      <c r="U37" s="618" t="str">
        <f t="shared" si="4"/>
        <v/>
      </c>
      <c r="V37" s="618"/>
      <c r="W37" s="619"/>
      <c r="X37" s="619"/>
      <c r="Y37" s="619"/>
      <c r="Z37" s="619"/>
      <c r="AA37" s="619"/>
      <c r="AB37" s="619"/>
      <c r="AC37" s="619"/>
      <c r="AD37" s="619"/>
      <c r="AE37" s="619"/>
      <c r="AF37" s="619"/>
      <c r="AG37" s="619"/>
      <c r="AH37" s="619"/>
      <c r="AI37" s="619"/>
      <c r="AJ37" s="619"/>
      <c r="AK37" s="619"/>
      <c r="AL37" s="212"/>
      <c r="AM37" s="618" t="str">
        <f t="shared" si="0"/>
        <v/>
      </c>
      <c r="AN37" s="618"/>
      <c r="AO37" s="619"/>
      <c r="AP37" s="619"/>
      <c r="AQ37" s="619"/>
      <c r="AR37" s="619"/>
      <c r="AS37" s="619"/>
      <c r="AT37" s="619"/>
      <c r="AU37" s="619"/>
      <c r="AV37" s="619"/>
      <c r="AW37" s="619"/>
      <c r="AX37" s="619"/>
      <c r="AY37" s="619"/>
      <c r="AZ37" s="619"/>
      <c r="BA37" s="619"/>
      <c r="BB37" s="619"/>
      <c r="BC37" s="619"/>
      <c r="BD37" s="212"/>
      <c r="BE37" s="618" t="str">
        <f t="shared" si="1"/>
        <v/>
      </c>
      <c r="BF37" s="618"/>
      <c r="BG37" s="619"/>
      <c r="BH37" s="619"/>
      <c r="BI37" s="619"/>
      <c r="BJ37" s="619"/>
      <c r="BK37" s="619"/>
      <c r="BL37" s="619"/>
      <c r="BM37" s="619"/>
      <c r="BN37" s="619"/>
      <c r="BO37" s="619"/>
      <c r="BP37" s="619"/>
      <c r="BQ37" s="619"/>
      <c r="BR37" s="619"/>
      <c r="BS37" s="619"/>
      <c r="BT37" s="619"/>
      <c r="BU37" s="619"/>
      <c r="BV37" s="212"/>
      <c r="BW37" s="618">
        <f t="shared" si="2"/>
        <v>9</v>
      </c>
      <c r="BX37" s="618"/>
      <c r="BY37" s="619" t="str">
        <f>IF('各会計、関係団体の財政状況及び健全化判断比率'!B71="","",'各会計、関係団体の財政状況及び健全化判断比率'!B71)</f>
        <v>青森県後期高齢者医療広域連合（特別会計分）</v>
      </c>
      <c r="BZ37" s="619"/>
      <c r="CA37" s="619"/>
      <c r="CB37" s="619"/>
      <c r="CC37" s="619"/>
      <c r="CD37" s="619"/>
      <c r="CE37" s="619"/>
      <c r="CF37" s="619"/>
      <c r="CG37" s="619"/>
      <c r="CH37" s="619"/>
      <c r="CI37" s="619"/>
      <c r="CJ37" s="619"/>
      <c r="CK37" s="619"/>
      <c r="CL37" s="619"/>
      <c r="CM37" s="619"/>
      <c r="CN37" s="212"/>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09"/>
      <c r="DG37" s="620" t="str">
        <f>IF('各会計、関係団体の財政状況及び健全化判断比率'!BR10="","",'各会計、関係団体の財政状況及び健全化判断比率'!BR10)</f>
        <v/>
      </c>
      <c r="DH37" s="620"/>
      <c r="DI37" s="216"/>
      <c r="DJ37" s="184"/>
      <c r="DK37" s="184"/>
      <c r="DL37" s="184"/>
      <c r="DM37" s="184"/>
      <c r="DN37" s="184"/>
      <c r="DO37" s="184"/>
    </row>
    <row r="38" spans="1:119" ht="32.25" customHeight="1" x14ac:dyDescent="0.15">
      <c r="A38" s="185"/>
      <c r="B38" s="211"/>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2"/>
      <c r="U38" s="618" t="str">
        <f t="shared" si="4"/>
        <v/>
      </c>
      <c r="V38" s="618"/>
      <c r="W38" s="619"/>
      <c r="X38" s="619"/>
      <c r="Y38" s="619"/>
      <c r="Z38" s="619"/>
      <c r="AA38" s="619"/>
      <c r="AB38" s="619"/>
      <c r="AC38" s="619"/>
      <c r="AD38" s="619"/>
      <c r="AE38" s="619"/>
      <c r="AF38" s="619"/>
      <c r="AG38" s="619"/>
      <c r="AH38" s="619"/>
      <c r="AI38" s="619"/>
      <c r="AJ38" s="619"/>
      <c r="AK38" s="619"/>
      <c r="AL38" s="212"/>
      <c r="AM38" s="618" t="str">
        <f t="shared" si="0"/>
        <v/>
      </c>
      <c r="AN38" s="618"/>
      <c r="AO38" s="619"/>
      <c r="AP38" s="619"/>
      <c r="AQ38" s="619"/>
      <c r="AR38" s="619"/>
      <c r="AS38" s="619"/>
      <c r="AT38" s="619"/>
      <c r="AU38" s="619"/>
      <c r="AV38" s="619"/>
      <c r="AW38" s="619"/>
      <c r="AX38" s="619"/>
      <c r="AY38" s="619"/>
      <c r="AZ38" s="619"/>
      <c r="BA38" s="619"/>
      <c r="BB38" s="619"/>
      <c r="BC38" s="619"/>
      <c r="BD38" s="212"/>
      <c r="BE38" s="618" t="str">
        <f t="shared" si="1"/>
        <v/>
      </c>
      <c r="BF38" s="618"/>
      <c r="BG38" s="619"/>
      <c r="BH38" s="619"/>
      <c r="BI38" s="619"/>
      <c r="BJ38" s="619"/>
      <c r="BK38" s="619"/>
      <c r="BL38" s="619"/>
      <c r="BM38" s="619"/>
      <c r="BN38" s="619"/>
      <c r="BO38" s="619"/>
      <c r="BP38" s="619"/>
      <c r="BQ38" s="619"/>
      <c r="BR38" s="619"/>
      <c r="BS38" s="619"/>
      <c r="BT38" s="619"/>
      <c r="BU38" s="619"/>
      <c r="BV38" s="212"/>
      <c r="BW38" s="618">
        <f t="shared" si="2"/>
        <v>10</v>
      </c>
      <c r="BX38" s="618"/>
      <c r="BY38" s="619" t="str">
        <f>IF('各会計、関係団体の財政状況及び健全化判断比率'!B72="","",'各会計、関係団体の財政状況及び健全化判断比率'!B72)</f>
        <v>青森県市町村総合事務組合</v>
      </c>
      <c r="BZ38" s="619"/>
      <c r="CA38" s="619"/>
      <c r="CB38" s="619"/>
      <c r="CC38" s="619"/>
      <c r="CD38" s="619"/>
      <c r="CE38" s="619"/>
      <c r="CF38" s="619"/>
      <c r="CG38" s="619"/>
      <c r="CH38" s="619"/>
      <c r="CI38" s="619"/>
      <c r="CJ38" s="619"/>
      <c r="CK38" s="619"/>
      <c r="CL38" s="619"/>
      <c r="CM38" s="619"/>
      <c r="CN38" s="212"/>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09"/>
      <c r="DG38" s="620" t="str">
        <f>IF('各会計、関係団体の財政状況及び健全化判断比率'!BR11="","",'各会計、関係団体の財政状況及び健全化判断比率'!BR11)</f>
        <v/>
      </c>
      <c r="DH38" s="620"/>
      <c r="DI38" s="216"/>
      <c r="DJ38" s="184"/>
      <c r="DK38" s="184"/>
      <c r="DL38" s="184"/>
      <c r="DM38" s="184"/>
      <c r="DN38" s="184"/>
      <c r="DO38" s="184"/>
    </row>
    <row r="39" spans="1:119" ht="32.25" customHeight="1" x14ac:dyDescent="0.15">
      <c r="A39" s="185"/>
      <c r="B39" s="211"/>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2"/>
      <c r="U39" s="618" t="str">
        <f t="shared" si="4"/>
        <v/>
      </c>
      <c r="V39" s="618"/>
      <c r="W39" s="619"/>
      <c r="X39" s="619"/>
      <c r="Y39" s="619"/>
      <c r="Z39" s="619"/>
      <c r="AA39" s="619"/>
      <c r="AB39" s="619"/>
      <c r="AC39" s="619"/>
      <c r="AD39" s="619"/>
      <c r="AE39" s="619"/>
      <c r="AF39" s="619"/>
      <c r="AG39" s="619"/>
      <c r="AH39" s="619"/>
      <c r="AI39" s="619"/>
      <c r="AJ39" s="619"/>
      <c r="AK39" s="619"/>
      <c r="AL39" s="212"/>
      <c r="AM39" s="618" t="str">
        <f t="shared" si="0"/>
        <v/>
      </c>
      <c r="AN39" s="618"/>
      <c r="AO39" s="619"/>
      <c r="AP39" s="619"/>
      <c r="AQ39" s="619"/>
      <c r="AR39" s="619"/>
      <c r="AS39" s="619"/>
      <c r="AT39" s="619"/>
      <c r="AU39" s="619"/>
      <c r="AV39" s="619"/>
      <c r="AW39" s="619"/>
      <c r="AX39" s="619"/>
      <c r="AY39" s="619"/>
      <c r="AZ39" s="619"/>
      <c r="BA39" s="619"/>
      <c r="BB39" s="619"/>
      <c r="BC39" s="619"/>
      <c r="BD39" s="212"/>
      <c r="BE39" s="618" t="str">
        <f t="shared" si="1"/>
        <v/>
      </c>
      <c r="BF39" s="618"/>
      <c r="BG39" s="619"/>
      <c r="BH39" s="619"/>
      <c r="BI39" s="619"/>
      <c r="BJ39" s="619"/>
      <c r="BK39" s="619"/>
      <c r="BL39" s="619"/>
      <c r="BM39" s="619"/>
      <c r="BN39" s="619"/>
      <c r="BO39" s="619"/>
      <c r="BP39" s="619"/>
      <c r="BQ39" s="619"/>
      <c r="BR39" s="619"/>
      <c r="BS39" s="619"/>
      <c r="BT39" s="619"/>
      <c r="BU39" s="619"/>
      <c r="BV39" s="212"/>
      <c r="BW39" s="618">
        <f t="shared" si="2"/>
        <v>11</v>
      </c>
      <c r="BX39" s="618"/>
      <c r="BY39" s="619" t="str">
        <f>IF('各会計、関係団体の財政状況及び健全化判断比率'!B73="","",'各会計、関係団体の財政状況及び健全化判断比率'!B73)</f>
        <v>青森県交通災害共済組合</v>
      </c>
      <c r="BZ39" s="619"/>
      <c r="CA39" s="619"/>
      <c r="CB39" s="619"/>
      <c r="CC39" s="619"/>
      <c r="CD39" s="619"/>
      <c r="CE39" s="619"/>
      <c r="CF39" s="619"/>
      <c r="CG39" s="619"/>
      <c r="CH39" s="619"/>
      <c r="CI39" s="619"/>
      <c r="CJ39" s="619"/>
      <c r="CK39" s="619"/>
      <c r="CL39" s="619"/>
      <c r="CM39" s="619"/>
      <c r="CN39" s="212"/>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09"/>
      <c r="DG39" s="620" t="str">
        <f>IF('各会計、関係団体の財政状況及び健全化判断比率'!BR12="","",'各会計、関係団体の財政状況及び健全化判断比率'!BR12)</f>
        <v/>
      </c>
      <c r="DH39" s="620"/>
      <c r="DI39" s="216"/>
      <c r="DJ39" s="184"/>
      <c r="DK39" s="184"/>
      <c r="DL39" s="184"/>
      <c r="DM39" s="184"/>
      <c r="DN39" s="184"/>
      <c r="DO39" s="184"/>
    </row>
    <row r="40" spans="1:119" ht="32.25" customHeight="1" x14ac:dyDescent="0.15">
      <c r="A40" s="185"/>
      <c r="B40" s="211"/>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2"/>
      <c r="U40" s="618" t="str">
        <f t="shared" si="4"/>
        <v/>
      </c>
      <c r="V40" s="618"/>
      <c r="W40" s="619"/>
      <c r="X40" s="619"/>
      <c r="Y40" s="619"/>
      <c r="Z40" s="619"/>
      <c r="AA40" s="619"/>
      <c r="AB40" s="619"/>
      <c r="AC40" s="619"/>
      <c r="AD40" s="619"/>
      <c r="AE40" s="619"/>
      <c r="AF40" s="619"/>
      <c r="AG40" s="619"/>
      <c r="AH40" s="619"/>
      <c r="AI40" s="619"/>
      <c r="AJ40" s="619"/>
      <c r="AK40" s="619"/>
      <c r="AL40" s="212"/>
      <c r="AM40" s="618" t="str">
        <f t="shared" si="0"/>
        <v/>
      </c>
      <c r="AN40" s="618"/>
      <c r="AO40" s="619"/>
      <c r="AP40" s="619"/>
      <c r="AQ40" s="619"/>
      <c r="AR40" s="619"/>
      <c r="AS40" s="619"/>
      <c r="AT40" s="619"/>
      <c r="AU40" s="619"/>
      <c r="AV40" s="619"/>
      <c r="AW40" s="619"/>
      <c r="AX40" s="619"/>
      <c r="AY40" s="619"/>
      <c r="AZ40" s="619"/>
      <c r="BA40" s="619"/>
      <c r="BB40" s="619"/>
      <c r="BC40" s="619"/>
      <c r="BD40" s="212"/>
      <c r="BE40" s="618" t="str">
        <f t="shared" si="1"/>
        <v/>
      </c>
      <c r="BF40" s="618"/>
      <c r="BG40" s="619"/>
      <c r="BH40" s="619"/>
      <c r="BI40" s="619"/>
      <c r="BJ40" s="619"/>
      <c r="BK40" s="619"/>
      <c r="BL40" s="619"/>
      <c r="BM40" s="619"/>
      <c r="BN40" s="619"/>
      <c r="BO40" s="619"/>
      <c r="BP40" s="619"/>
      <c r="BQ40" s="619"/>
      <c r="BR40" s="619"/>
      <c r="BS40" s="619"/>
      <c r="BT40" s="619"/>
      <c r="BU40" s="619"/>
      <c r="BV40" s="212"/>
      <c r="BW40" s="618">
        <f t="shared" si="2"/>
        <v>12</v>
      </c>
      <c r="BX40" s="618"/>
      <c r="BY40" s="619" t="str">
        <f>IF('各会計、関係団体の財政状況及び健全化判断比率'!B74="","",'各会計、関係団体の財政状況及び健全化判断比率'!B74)</f>
        <v>青森県市町村職員退職組合</v>
      </c>
      <c r="BZ40" s="619"/>
      <c r="CA40" s="619"/>
      <c r="CB40" s="619"/>
      <c r="CC40" s="619"/>
      <c r="CD40" s="619"/>
      <c r="CE40" s="619"/>
      <c r="CF40" s="619"/>
      <c r="CG40" s="619"/>
      <c r="CH40" s="619"/>
      <c r="CI40" s="619"/>
      <c r="CJ40" s="619"/>
      <c r="CK40" s="619"/>
      <c r="CL40" s="619"/>
      <c r="CM40" s="619"/>
      <c r="CN40" s="212"/>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09"/>
      <c r="DG40" s="620" t="str">
        <f>IF('各会計、関係団体の財政状況及び健全化判断比率'!BR13="","",'各会計、関係団体の財政状況及び健全化判断比率'!BR13)</f>
        <v/>
      </c>
      <c r="DH40" s="620"/>
      <c r="DI40" s="216"/>
      <c r="DJ40" s="184"/>
      <c r="DK40" s="184"/>
      <c r="DL40" s="184"/>
      <c r="DM40" s="184"/>
      <c r="DN40" s="184"/>
      <c r="DO40" s="184"/>
    </row>
    <row r="41" spans="1:119" ht="32.25" customHeight="1" x14ac:dyDescent="0.15">
      <c r="A41" s="185"/>
      <c r="B41" s="211"/>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2"/>
      <c r="U41" s="618" t="str">
        <f t="shared" si="4"/>
        <v/>
      </c>
      <c r="V41" s="618"/>
      <c r="W41" s="619"/>
      <c r="X41" s="619"/>
      <c r="Y41" s="619"/>
      <c r="Z41" s="619"/>
      <c r="AA41" s="619"/>
      <c r="AB41" s="619"/>
      <c r="AC41" s="619"/>
      <c r="AD41" s="619"/>
      <c r="AE41" s="619"/>
      <c r="AF41" s="619"/>
      <c r="AG41" s="619"/>
      <c r="AH41" s="619"/>
      <c r="AI41" s="619"/>
      <c r="AJ41" s="619"/>
      <c r="AK41" s="619"/>
      <c r="AL41" s="212"/>
      <c r="AM41" s="618" t="str">
        <f t="shared" si="0"/>
        <v/>
      </c>
      <c r="AN41" s="618"/>
      <c r="AO41" s="619"/>
      <c r="AP41" s="619"/>
      <c r="AQ41" s="619"/>
      <c r="AR41" s="619"/>
      <c r="AS41" s="619"/>
      <c r="AT41" s="619"/>
      <c r="AU41" s="619"/>
      <c r="AV41" s="619"/>
      <c r="AW41" s="619"/>
      <c r="AX41" s="619"/>
      <c r="AY41" s="619"/>
      <c r="AZ41" s="619"/>
      <c r="BA41" s="619"/>
      <c r="BB41" s="619"/>
      <c r="BC41" s="619"/>
      <c r="BD41" s="212"/>
      <c r="BE41" s="618" t="str">
        <f t="shared" si="1"/>
        <v/>
      </c>
      <c r="BF41" s="618"/>
      <c r="BG41" s="619"/>
      <c r="BH41" s="619"/>
      <c r="BI41" s="619"/>
      <c r="BJ41" s="619"/>
      <c r="BK41" s="619"/>
      <c r="BL41" s="619"/>
      <c r="BM41" s="619"/>
      <c r="BN41" s="619"/>
      <c r="BO41" s="619"/>
      <c r="BP41" s="619"/>
      <c r="BQ41" s="619"/>
      <c r="BR41" s="619"/>
      <c r="BS41" s="619"/>
      <c r="BT41" s="619"/>
      <c r="BU41" s="619"/>
      <c r="BV41" s="212"/>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2"/>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09"/>
      <c r="DG41" s="620" t="str">
        <f>IF('各会計、関係団体の財政状況及び健全化判断比率'!BR14="","",'各会計、関係団体の財政状況及び健全化判断比率'!BR14)</f>
        <v/>
      </c>
      <c r="DH41" s="620"/>
      <c r="DI41" s="216"/>
      <c r="DJ41" s="184"/>
      <c r="DK41" s="184"/>
      <c r="DL41" s="184"/>
      <c r="DM41" s="184"/>
      <c r="DN41" s="184"/>
      <c r="DO41" s="184"/>
    </row>
    <row r="42" spans="1:119" ht="32.25" customHeight="1" x14ac:dyDescent="0.15">
      <c r="A42" s="184"/>
      <c r="B42" s="211"/>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2"/>
      <c r="U42" s="618" t="str">
        <f t="shared" si="4"/>
        <v/>
      </c>
      <c r="V42" s="618"/>
      <c r="W42" s="619"/>
      <c r="X42" s="619"/>
      <c r="Y42" s="619"/>
      <c r="Z42" s="619"/>
      <c r="AA42" s="619"/>
      <c r="AB42" s="619"/>
      <c r="AC42" s="619"/>
      <c r="AD42" s="619"/>
      <c r="AE42" s="619"/>
      <c r="AF42" s="619"/>
      <c r="AG42" s="619"/>
      <c r="AH42" s="619"/>
      <c r="AI42" s="619"/>
      <c r="AJ42" s="619"/>
      <c r="AK42" s="619"/>
      <c r="AL42" s="212"/>
      <c r="AM42" s="618" t="str">
        <f t="shared" si="0"/>
        <v/>
      </c>
      <c r="AN42" s="618"/>
      <c r="AO42" s="619"/>
      <c r="AP42" s="619"/>
      <c r="AQ42" s="619"/>
      <c r="AR42" s="619"/>
      <c r="AS42" s="619"/>
      <c r="AT42" s="619"/>
      <c r="AU42" s="619"/>
      <c r="AV42" s="619"/>
      <c r="AW42" s="619"/>
      <c r="AX42" s="619"/>
      <c r="AY42" s="619"/>
      <c r="AZ42" s="619"/>
      <c r="BA42" s="619"/>
      <c r="BB42" s="619"/>
      <c r="BC42" s="619"/>
      <c r="BD42" s="212"/>
      <c r="BE42" s="618" t="str">
        <f t="shared" si="1"/>
        <v/>
      </c>
      <c r="BF42" s="618"/>
      <c r="BG42" s="619"/>
      <c r="BH42" s="619"/>
      <c r="BI42" s="619"/>
      <c r="BJ42" s="619"/>
      <c r="BK42" s="619"/>
      <c r="BL42" s="619"/>
      <c r="BM42" s="619"/>
      <c r="BN42" s="619"/>
      <c r="BO42" s="619"/>
      <c r="BP42" s="619"/>
      <c r="BQ42" s="619"/>
      <c r="BR42" s="619"/>
      <c r="BS42" s="619"/>
      <c r="BT42" s="619"/>
      <c r="BU42" s="619"/>
      <c r="BV42" s="212"/>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2"/>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09"/>
      <c r="DG42" s="620" t="str">
        <f>IF('各会計、関係団体の財政状況及び健全化判断比率'!BR15="","",'各会計、関係団体の財政状況及び健全化判断比率'!BR15)</f>
        <v/>
      </c>
      <c r="DH42" s="620"/>
      <c r="DI42" s="216"/>
      <c r="DJ42" s="184"/>
      <c r="DK42" s="184"/>
      <c r="DL42" s="184"/>
      <c r="DM42" s="184"/>
      <c r="DN42" s="184"/>
      <c r="DO42" s="184"/>
    </row>
    <row r="43" spans="1:119" ht="32.25" customHeight="1" x14ac:dyDescent="0.15">
      <c r="A43" s="184"/>
      <c r="B43" s="211"/>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2"/>
      <c r="U43" s="618" t="str">
        <f t="shared" si="4"/>
        <v/>
      </c>
      <c r="V43" s="618"/>
      <c r="W43" s="619"/>
      <c r="X43" s="619"/>
      <c r="Y43" s="619"/>
      <c r="Z43" s="619"/>
      <c r="AA43" s="619"/>
      <c r="AB43" s="619"/>
      <c r="AC43" s="619"/>
      <c r="AD43" s="619"/>
      <c r="AE43" s="619"/>
      <c r="AF43" s="619"/>
      <c r="AG43" s="619"/>
      <c r="AH43" s="619"/>
      <c r="AI43" s="619"/>
      <c r="AJ43" s="619"/>
      <c r="AK43" s="619"/>
      <c r="AL43" s="212"/>
      <c r="AM43" s="618" t="str">
        <f t="shared" si="0"/>
        <v/>
      </c>
      <c r="AN43" s="618"/>
      <c r="AO43" s="619"/>
      <c r="AP43" s="619"/>
      <c r="AQ43" s="619"/>
      <c r="AR43" s="619"/>
      <c r="AS43" s="619"/>
      <c r="AT43" s="619"/>
      <c r="AU43" s="619"/>
      <c r="AV43" s="619"/>
      <c r="AW43" s="619"/>
      <c r="AX43" s="619"/>
      <c r="AY43" s="619"/>
      <c r="AZ43" s="619"/>
      <c r="BA43" s="619"/>
      <c r="BB43" s="619"/>
      <c r="BC43" s="619"/>
      <c r="BD43" s="212"/>
      <c r="BE43" s="618" t="str">
        <f t="shared" si="1"/>
        <v/>
      </c>
      <c r="BF43" s="618"/>
      <c r="BG43" s="619"/>
      <c r="BH43" s="619"/>
      <c r="BI43" s="619"/>
      <c r="BJ43" s="619"/>
      <c r="BK43" s="619"/>
      <c r="BL43" s="619"/>
      <c r="BM43" s="619"/>
      <c r="BN43" s="619"/>
      <c r="BO43" s="619"/>
      <c r="BP43" s="619"/>
      <c r="BQ43" s="619"/>
      <c r="BR43" s="619"/>
      <c r="BS43" s="619"/>
      <c r="BT43" s="619"/>
      <c r="BU43" s="619"/>
      <c r="BV43" s="212"/>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2"/>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09"/>
      <c r="DG43" s="620" t="str">
        <f>IF('各会計、関係団体の財政状況及び健全化判断比率'!BR16="","",'各会計、関係団体の財政状況及び健全化判断比率'!BR16)</f>
        <v/>
      </c>
      <c r="DH43" s="620"/>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202</v>
      </c>
      <c r="C46" s="184"/>
      <c r="D46" s="184"/>
      <c r="E46" s="184" t="s">
        <v>203</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204</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205</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206</v>
      </c>
    </row>
    <row r="50" spans="5:5" x14ac:dyDescent="0.15">
      <c r="E50" s="186" t="s">
        <v>207</v>
      </c>
    </row>
    <row r="51" spans="5:5" x14ac:dyDescent="0.15">
      <c r="E51" s="186" t="s">
        <v>208</v>
      </c>
    </row>
    <row r="52" spans="5:5" x14ac:dyDescent="0.15">
      <c r="E52" s="186" t="s">
        <v>209</v>
      </c>
    </row>
    <row r="53" spans="5:5" x14ac:dyDescent="0.15"/>
    <row r="54" spans="5:5" x14ac:dyDescent="0.15"/>
    <row r="55" spans="5:5" x14ac:dyDescent="0.15"/>
    <row r="56" spans="5:5" x14ac:dyDescent="0.15"/>
  </sheetData>
  <sheetProtection algorithmName="SHA-512" hashValue="fsT9QZz63keGapFeHINd5bP9XVbJYWf3tNPvNyl7eitnElQ8VCkw3sqIr81zAFzu06S6XC6k8dzvX7Ga2V0xzw==" saltValue="kJcw7QLdxDa4q8MundQr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DD30" sqref="DD30:DK30"/>
    </sheetView>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1" t="s">
        <v>210</v>
      </c>
      <c r="DI1" s="622"/>
      <c r="DJ1" s="622"/>
      <c r="DK1" s="622"/>
      <c r="DL1" s="622"/>
      <c r="DM1" s="622"/>
      <c r="DN1" s="623"/>
      <c r="DO1" s="224"/>
      <c r="DP1" s="621" t="s">
        <v>211</v>
      </c>
      <c r="DQ1" s="622"/>
      <c r="DR1" s="622"/>
      <c r="DS1" s="622"/>
      <c r="DT1" s="622"/>
      <c r="DU1" s="622"/>
      <c r="DV1" s="622"/>
      <c r="DW1" s="622"/>
      <c r="DX1" s="622"/>
      <c r="DY1" s="622"/>
      <c r="DZ1" s="622"/>
      <c r="EA1" s="622"/>
      <c r="EB1" s="622"/>
      <c r="EC1" s="623"/>
      <c r="ED1" s="222"/>
      <c r="EE1" s="222"/>
      <c r="EF1" s="222"/>
      <c r="EG1" s="222"/>
      <c r="EH1" s="222"/>
      <c r="EI1" s="222"/>
      <c r="EJ1" s="222"/>
      <c r="EK1" s="222"/>
      <c r="EL1" s="222"/>
      <c r="EM1" s="222"/>
    </row>
    <row r="2" spans="2:143" ht="22.5" customHeight="1" x14ac:dyDescent="0.15">
      <c r="B2" s="225" t="s">
        <v>212</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28" customFormat="1" ht="11.25" customHeight="1" x14ac:dyDescent="0.15">
      <c r="B5" s="631" t="s">
        <v>223</v>
      </c>
      <c r="C5" s="632"/>
      <c r="D5" s="632"/>
      <c r="E5" s="632"/>
      <c r="F5" s="632"/>
      <c r="G5" s="632"/>
      <c r="H5" s="632"/>
      <c r="I5" s="632"/>
      <c r="J5" s="632"/>
      <c r="K5" s="632"/>
      <c r="L5" s="632"/>
      <c r="M5" s="632"/>
      <c r="N5" s="632"/>
      <c r="O5" s="632"/>
      <c r="P5" s="632"/>
      <c r="Q5" s="633"/>
      <c r="R5" s="634">
        <v>103785</v>
      </c>
      <c r="S5" s="635"/>
      <c r="T5" s="635"/>
      <c r="U5" s="635"/>
      <c r="V5" s="635"/>
      <c r="W5" s="635"/>
      <c r="X5" s="635"/>
      <c r="Y5" s="636"/>
      <c r="Z5" s="637">
        <v>2.9</v>
      </c>
      <c r="AA5" s="637"/>
      <c r="AB5" s="637"/>
      <c r="AC5" s="637"/>
      <c r="AD5" s="638">
        <v>103785</v>
      </c>
      <c r="AE5" s="638"/>
      <c r="AF5" s="638"/>
      <c r="AG5" s="638"/>
      <c r="AH5" s="638"/>
      <c r="AI5" s="638"/>
      <c r="AJ5" s="638"/>
      <c r="AK5" s="638"/>
      <c r="AL5" s="639">
        <v>7.5</v>
      </c>
      <c r="AM5" s="640"/>
      <c r="AN5" s="640"/>
      <c r="AO5" s="641"/>
      <c r="AP5" s="631" t="s">
        <v>224</v>
      </c>
      <c r="AQ5" s="632"/>
      <c r="AR5" s="632"/>
      <c r="AS5" s="632"/>
      <c r="AT5" s="632"/>
      <c r="AU5" s="632"/>
      <c r="AV5" s="632"/>
      <c r="AW5" s="632"/>
      <c r="AX5" s="632"/>
      <c r="AY5" s="632"/>
      <c r="AZ5" s="632"/>
      <c r="BA5" s="632"/>
      <c r="BB5" s="632"/>
      <c r="BC5" s="632"/>
      <c r="BD5" s="632"/>
      <c r="BE5" s="632"/>
      <c r="BF5" s="633"/>
      <c r="BG5" s="645">
        <v>102425</v>
      </c>
      <c r="BH5" s="646"/>
      <c r="BI5" s="646"/>
      <c r="BJ5" s="646"/>
      <c r="BK5" s="646"/>
      <c r="BL5" s="646"/>
      <c r="BM5" s="646"/>
      <c r="BN5" s="647"/>
      <c r="BO5" s="648">
        <v>98.7</v>
      </c>
      <c r="BP5" s="648"/>
      <c r="BQ5" s="648"/>
      <c r="BR5" s="648"/>
      <c r="BS5" s="649" t="s">
        <v>225</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217</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13511</v>
      </c>
      <c r="S6" s="646"/>
      <c r="T6" s="646"/>
      <c r="U6" s="646"/>
      <c r="V6" s="646"/>
      <c r="W6" s="646"/>
      <c r="X6" s="646"/>
      <c r="Y6" s="647"/>
      <c r="Z6" s="648">
        <v>0.4</v>
      </c>
      <c r="AA6" s="648"/>
      <c r="AB6" s="648"/>
      <c r="AC6" s="648"/>
      <c r="AD6" s="649">
        <v>13511</v>
      </c>
      <c r="AE6" s="649"/>
      <c r="AF6" s="649"/>
      <c r="AG6" s="649"/>
      <c r="AH6" s="649"/>
      <c r="AI6" s="649"/>
      <c r="AJ6" s="649"/>
      <c r="AK6" s="649"/>
      <c r="AL6" s="650">
        <v>1</v>
      </c>
      <c r="AM6" s="651"/>
      <c r="AN6" s="651"/>
      <c r="AO6" s="652"/>
      <c r="AP6" s="642" t="s">
        <v>230</v>
      </c>
      <c r="AQ6" s="643"/>
      <c r="AR6" s="643"/>
      <c r="AS6" s="643"/>
      <c r="AT6" s="643"/>
      <c r="AU6" s="643"/>
      <c r="AV6" s="643"/>
      <c r="AW6" s="643"/>
      <c r="AX6" s="643"/>
      <c r="AY6" s="643"/>
      <c r="AZ6" s="643"/>
      <c r="BA6" s="643"/>
      <c r="BB6" s="643"/>
      <c r="BC6" s="643"/>
      <c r="BD6" s="643"/>
      <c r="BE6" s="643"/>
      <c r="BF6" s="644"/>
      <c r="BG6" s="645">
        <v>102425</v>
      </c>
      <c r="BH6" s="646"/>
      <c r="BI6" s="646"/>
      <c r="BJ6" s="646"/>
      <c r="BK6" s="646"/>
      <c r="BL6" s="646"/>
      <c r="BM6" s="646"/>
      <c r="BN6" s="647"/>
      <c r="BO6" s="648">
        <v>98.7</v>
      </c>
      <c r="BP6" s="648"/>
      <c r="BQ6" s="648"/>
      <c r="BR6" s="648"/>
      <c r="BS6" s="649" t="s">
        <v>225</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44287</v>
      </c>
      <c r="CS6" s="646"/>
      <c r="CT6" s="646"/>
      <c r="CU6" s="646"/>
      <c r="CV6" s="646"/>
      <c r="CW6" s="646"/>
      <c r="CX6" s="646"/>
      <c r="CY6" s="647"/>
      <c r="CZ6" s="639">
        <v>1.3</v>
      </c>
      <c r="DA6" s="640"/>
      <c r="DB6" s="640"/>
      <c r="DC6" s="659"/>
      <c r="DD6" s="654" t="s">
        <v>225</v>
      </c>
      <c r="DE6" s="646"/>
      <c r="DF6" s="646"/>
      <c r="DG6" s="646"/>
      <c r="DH6" s="646"/>
      <c r="DI6" s="646"/>
      <c r="DJ6" s="646"/>
      <c r="DK6" s="646"/>
      <c r="DL6" s="646"/>
      <c r="DM6" s="646"/>
      <c r="DN6" s="646"/>
      <c r="DO6" s="646"/>
      <c r="DP6" s="647"/>
      <c r="DQ6" s="654">
        <v>44133</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95</v>
      </c>
      <c r="S7" s="646"/>
      <c r="T7" s="646"/>
      <c r="U7" s="646"/>
      <c r="V7" s="646"/>
      <c r="W7" s="646"/>
      <c r="X7" s="646"/>
      <c r="Y7" s="647"/>
      <c r="Z7" s="648">
        <v>0</v>
      </c>
      <c r="AA7" s="648"/>
      <c r="AB7" s="648"/>
      <c r="AC7" s="648"/>
      <c r="AD7" s="649">
        <v>95</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47290</v>
      </c>
      <c r="BH7" s="646"/>
      <c r="BI7" s="646"/>
      <c r="BJ7" s="646"/>
      <c r="BK7" s="646"/>
      <c r="BL7" s="646"/>
      <c r="BM7" s="646"/>
      <c r="BN7" s="647"/>
      <c r="BO7" s="648">
        <v>45.6</v>
      </c>
      <c r="BP7" s="648"/>
      <c r="BQ7" s="648"/>
      <c r="BR7" s="648"/>
      <c r="BS7" s="649" t="s">
        <v>225</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1587156</v>
      </c>
      <c r="CS7" s="646"/>
      <c r="CT7" s="646"/>
      <c r="CU7" s="646"/>
      <c r="CV7" s="646"/>
      <c r="CW7" s="646"/>
      <c r="CX7" s="646"/>
      <c r="CY7" s="647"/>
      <c r="CZ7" s="648">
        <v>45.8</v>
      </c>
      <c r="DA7" s="648"/>
      <c r="DB7" s="648"/>
      <c r="DC7" s="648"/>
      <c r="DD7" s="654">
        <v>480667</v>
      </c>
      <c r="DE7" s="646"/>
      <c r="DF7" s="646"/>
      <c r="DG7" s="646"/>
      <c r="DH7" s="646"/>
      <c r="DI7" s="646"/>
      <c r="DJ7" s="646"/>
      <c r="DK7" s="646"/>
      <c r="DL7" s="646"/>
      <c r="DM7" s="646"/>
      <c r="DN7" s="646"/>
      <c r="DO7" s="646"/>
      <c r="DP7" s="647"/>
      <c r="DQ7" s="654">
        <v>832590</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197</v>
      </c>
      <c r="S8" s="646"/>
      <c r="T8" s="646"/>
      <c r="U8" s="646"/>
      <c r="V8" s="646"/>
      <c r="W8" s="646"/>
      <c r="X8" s="646"/>
      <c r="Y8" s="647"/>
      <c r="Z8" s="648">
        <v>0</v>
      </c>
      <c r="AA8" s="648"/>
      <c r="AB8" s="648"/>
      <c r="AC8" s="648"/>
      <c r="AD8" s="649">
        <v>197</v>
      </c>
      <c r="AE8" s="649"/>
      <c r="AF8" s="649"/>
      <c r="AG8" s="649"/>
      <c r="AH8" s="649"/>
      <c r="AI8" s="649"/>
      <c r="AJ8" s="649"/>
      <c r="AK8" s="649"/>
      <c r="AL8" s="650">
        <v>0</v>
      </c>
      <c r="AM8" s="651"/>
      <c r="AN8" s="651"/>
      <c r="AO8" s="652"/>
      <c r="AP8" s="642" t="s">
        <v>236</v>
      </c>
      <c r="AQ8" s="643"/>
      <c r="AR8" s="643"/>
      <c r="AS8" s="643"/>
      <c r="AT8" s="643"/>
      <c r="AU8" s="643"/>
      <c r="AV8" s="643"/>
      <c r="AW8" s="643"/>
      <c r="AX8" s="643"/>
      <c r="AY8" s="643"/>
      <c r="AZ8" s="643"/>
      <c r="BA8" s="643"/>
      <c r="BB8" s="643"/>
      <c r="BC8" s="643"/>
      <c r="BD8" s="643"/>
      <c r="BE8" s="643"/>
      <c r="BF8" s="644"/>
      <c r="BG8" s="645">
        <v>2620</v>
      </c>
      <c r="BH8" s="646"/>
      <c r="BI8" s="646"/>
      <c r="BJ8" s="646"/>
      <c r="BK8" s="646"/>
      <c r="BL8" s="646"/>
      <c r="BM8" s="646"/>
      <c r="BN8" s="647"/>
      <c r="BO8" s="648">
        <v>2.5</v>
      </c>
      <c r="BP8" s="648"/>
      <c r="BQ8" s="648"/>
      <c r="BR8" s="648"/>
      <c r="BS8" s="654" t="s">
        <v>225</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398383</v>
      </c>
      <c r="CS8" s="646"/>
      <c r="CT8" s="646"/>
      <c r="CU8" s="646"/>
      <c r="CV8" s="646"/>
      <c r="CW8" s="646"/>
      <c r="CX8" s="646"/>
      <c r="CY8" s="647"/>
      <c r="CZ8" s="648">
        <v>11.5</v>
      </c>
      <c r="DA8" s="648"/>
      <c r="DB8" s="648"/>
      <c r="DC8" s="648"/>
      <c r="DD8" s="654">
        <v>83</v>
      </c>
      <c r="DE8" s="646"/>
      <c r="DF8" s="646"/>
      <c r="DG8" s="646"/>
      <c r="DH8" s="646"/>
      <c r="DI8" s="646"/>
      <c r="DJ8" s="646"/>
      <c r="DK8" s="646"/>
      <c r="DL8" s="646"/>
      <c r="DM8" s="646"/>
      <c r="DN8" s="646"/>
      <c r="DO8" s="646"/>
      <c r="DP8" s="647"/>
      <c r="DQ8" s="654">
        <v>280441</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230</v>
      </c>
      <c r="S9" s="646"/>
      <c r="T9" s="646"/>
      <c r="U9" s="646"/>
      <c r="V9" s="646"/>
      <c r="W9" s="646"/>
      <c r="X9" s="646"/>
      <c r="Y9" s="647"/>
      <c r="Z9" s="648">
        <v>0</v>
      </c>
      <c r="AA9" s="648"/>
      <c r="AB9" s="648"/>
      <c r="AC9" s="648"/>
      <c r="AD9" s="649">
        <v>230</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41222</v>
      </c>
      <c r="BH9" s="646"/>
      <c r="BI9" s="646"/>
      <c r="BJ9" s="646"/>
      <c r="BK9" s="646"/>
      <c r="BL9" s="646"/>
      <c r="BM9" s="646"/>
      <c r="BN9" s="647"/>
      <c r="BO9" s="648">
        <v>39.700000000000003</v>
      </c>
      <c r="BP9" s="648"/>
      <c r="BQ9" s="648"/>
      <c r="BR9" s="648"/>
      <c r="BS9" s="654" t="s">
        <v>225</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309257</v>
      </c>
      <c r="CS9" s="646"/>
      <c r="CT9" s="646"/>
      <c r="CU9" s="646"/>
      <c r="CV9" s="646"/>
      <c r="CW9" s="646"/>
      <c r="CX9" s="646"/>
      <c r="CY9" s="647"/>
      <c r="CZ9" s="648">
        <v>8.9</v>
      </c>
      <c r="DA9" s="648"/>
      <c r="DB9" s="648"/>
      <c r="DC9" s="648"/>
      <c r="DD9" s="654">
        <v>12848</v>
      </c>
      <c r="DE9" s="646"/>
      <c r="DF9" s="646"/>
      <c r="DG9" s="646"/>
      <c r="DH9" s="646"/>
      <c r="DI9" s="646"/>
      <c r="DJ9" s="646"/>
      <c r="DK9" s="646"/>
      <c r="DL9" s="646"/>
      <c r="DM9" s="646"/>
      <c r="DN9" s="646"/>
      <c r="DO9" s="646"/>
      <c r="DP9" s="647"/>
      <c r="DQ9" s="654">
        <v>208949</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225</v>
      </c>
      <c r="S10" s="646"/>
      <c r="T10" s="646"/>
      <c r="U10" s="646"/>
      <c r="V10" s="646"/>
      <c r="W10" s="646"/>
      <c r="X10" s="646"/>
      <c r="Y10" s="647"/>
      <c r="Z10" s="648" t="s">
        <v>242</v>
      </c>
      <c r="AA10" s="648"/>
      <c r="AB10" s="648"/>
      <c r="AC10" s="648"/>
      <c r="AD10" s="649" t="s">
        <v>225</v>
      </c>
      <c r="AE10" s="649"/>
      <c r="AF10" s="649"/>
      <c r="AG10" s="649"/>
      <c r="AH10" s="649"/>
      <c r="AI10" s="649"/>
      <c r="AJ10" s="649"/>
      <c r="AK10" s="649"/>
      <c r="AL10" s="650" t="s">
        <v>137</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2930</v>
      </c>
      <c r="BH10" s="646"/>
      <c r="BI10" s="646"/>
      <c r="BJ10" s="646"/>
      <c r="BK10" s="646"/>
      <c r="BL10" s="646"/>
      <c r="BM10" s="646"/>
      <c r="BN10" s="647"/>
      <c r="BO10" s="648">
        <v>2.8</v>
      </c>
      <c r="BP10" s="648"/>
      <c r="BQ10" s="648"/>
      <c r="BR10" s="648"/>
      <c r="BS10" s="654" t="s">
        <v>225</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225</v>
      </c>
      <c r="CS10" s="646"/>
      <c r="CT10" s="646"/>
      <c r="CU10" s="646"/>
      <c r="CV10" s="646"/>
      <c r="CW10" s="646"/>
      <c r="CX10" s="646"/>
      <c r="CY10" s="647"/>
      <c r="CZ10" s="648" t="s">
        <v>225</v>
      </c>
      <c r="DA10" s="648"/>
      <c r="DB10" s="648"/>
      <c r="DC10" s="648"/>
      <c r="DD10" s="654" t="s">
        <v>225</v>
      </c>
      <c r="DE10" s="646"/>
      <c r="DF10" s="646"/>
      <c r="DG10" s="646"/>
      <c r="DH10" s="646"/>
      <c r="DI10" s="646"/>
      <c r="DJ10" s="646"/>
      <c r="DK10" s="646"/>
      <c r="DL10" s="646"/>
      <c r="DM10" s="646"/>
      <c r="DN10" s="646"/>
      <c r="DO10" s="646"/>
      <c r="DP10" s="647"/>
      <c r="DQ10" s="654" t="s">
        <v>225</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39870</v>
      </c>
      <c r="S11" s="646"/>
      <c r="T11" s="646"/>
      <c r="U11" s="646"/>
      <c r="V11" s="646"/>
      <c r="W11" s="646"/>
      <c r="X11" s="646"/>
      <c r="Y11" s="647"/>
      <c r="Z11" s="650">
        <v>1.1000000000000001</v>
      </c>
      <c r="AA11" s="651"/>
      <c r="AB11" s="651"/>
      <c r="AC11" s="663"/>
      <c r="AD11" s="654">
        <v>39870</v>
      </c>
      <c r="AE11" s="646"/>
      <c r="AF11" s="646"/>
      <c r="AG11" s="646"/>
      <c r="AH11" s="646"/>
      <c r="AI11" s="646"/>
      <c r="AJ11" s="646"/>
      <c r="AK11" s="647"/>
      <c r="AL11" s="650">
        <v>2.9</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518</v>
      </c>
      <c r="BH11" s="646"/>
      <c r="BI11" s="646"/>
      <c r="BJ11" s="646"/>
      <c r="BK11" s="646"/>
      <c r="BL11" s="646"/>
      <c r="BM11" s="646"/>
      <c r="BN11" s="647"/>
      <c r="BO11" s="648">
        <v>0.5</v>
      </c>
      <c r="BP11" s="648"/>
      <c r="BQ11" s="648"/>
      <c r="BR11" s="648"/>
      <c r="BS11" s="654" t="s">
        <v>225</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150341</v>
      </c>
      <c r="CS11" s="646"/>
      <c r="CT11" s="646"/>
      <c r="CU11" s="646"/>
      <c r="CV11" s="646"/>
      <c r="CW11" s="646"/>
      <c r="CX11" s="646"/>
      <c r="CY11" s="647"/>
      <c r="CZ11" s="648">
        <v>4.3</v>
      </c>
      <c r="DA11" s="648"/>
      <c r="DB11" s="648"/>
      <c r="DC11" s="648"/>
      <c r="DD11" s="654">
        <v>47462</v>
      </c>
      <c r="DE11" s="646"/>
      <c r="DF11" s="646"/>
      <c r="DG11" s="646"/>
      <c r="DH11" s="646"/>
      <c r="DI11" s="646"/>
      <c r="DJ11" s="646"/>
      <c r="DK11" s="646"/>
      <c r="DL11" s="646"/>
      <c r="DM11" s="646"/>
      <c r="DN11" s="646"/>
      <c r="DO11" s="646"/>
      <c r="DP11" s="647"/>
      <c r="DQ11" s="654">
        <v>36733</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t="s">
        <v>225</v>
      </c>
      <c r="S12" s="646"/>
      <c r="T12" s="646"/>
      <c r="U12" s="646"/>
      <c r="V12" s="646"/>
      <c r="W12" s="646"/>
      <c r="X12" s="646"/>
      <c r="Y12" s="647"/>
      <c r="Z12" s="648" t="s">
        <v>225</v>
      </c>
      <c r="AA12" s="648"/>
      <c r="AB12" s="648"/>
      <c r="AC12" s="648"/>
      <c r="AD12" s="649" t="s">
        <v>225</v>
      </c>
      <c r="AE12" s="649"/>
      <c r="AF12" s="649"/>
      <c r="AG12" s="649"/>
      <c r="AH12" s="649"/>
      <c r="AI12" s="649"/>
      <c r="AJ12" s="649"/>
      <c r="AK12" s="649"/>
      <c r="AL12" s="650" t="s">
        <v>225</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43479</v>
      </c>
      <c r="BH12" s="646"/>
      <c r="BI12" s="646"/>
      <c r="BJ12" s="646"/>
      <c r="BK12" s="646"/>
      <c r="BL12" s="646"/>
      <c r="BM12" s="646"/>
      <c r="BN12" s="647"/>
      <c r="BO12" s="648">
        <v>41.9</v>
      </c>
      <c r="BP12" s="648"/>
      <c r="BQ12" s="648"/>
      <c r="BR12" s="648"/>
      <c r="BS12" s="654" t="s">
        <v>225</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98807</v>
      </c>
      <c r="CS12" s="646"/>
      <c r="CT12" s="646"/>
      <c r="CU12" s="646"/>
      <c r="CV12" s="646"/>
      <c r="CW12" s="646"/>
      <c r="CX12" s="646"/>
      <c r="CY12" s="647"/>
      <c r="CZ12" s="648">
        <v>2.9</v>
      </c>
      <c r="DA12" s="648"/>
      <c r="DB12" s="648"/>
      <c r="DC12" s="648"/>
      <c r="DD12" s="654">
        <v>4132</v>
      </c>
      <c r="DE12" s="646"/>
      <c r="DF12" s="646"/>
      <c r="DG12" s="646"/>
      <c r="DH12" s="646"/>
      <c r="DI12" s="646"/>
      <c r="DJ12" s="646"/>
      <c r="DK12" s="646"/>
      <c r="DL12" s="646"/>
      <c r="DM12" s="646"/>
      <c r="DN12" s="646"/>
      <c r="DO12" s="646"/>
      <c r="DP12" s="647"/>
      <c r="DQ12" s="654">
        <v>49149</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225</v>
      </c>
      <c r="S13" s="646"/>
      <c r="T13" s="646"/>
      <c r="U13" s="646"/>
      <c r="V13" s="646"/>
      <c r="W13" s="646"/>
      <c r="X13" s="646"/>
      <c r="Y13" s="647"/>
      <c r="Z13" s="648" t="s">
        <v>225</v>
      </c>
      <c r="AA13" s="648"/>
      <c r="AB13" s="648"/>
      <c r="AC13" s="648"/>
      <c r="AD13" s="649" t="s">
        <v>225</v>
      </c>
      <c r="AE13" s="649"/>
      <c r="AF13" s="649"/>
      <c r="AG13" s="649"/>
      <c r="AH13" s="649"/>
      <c r="AI13" s="649"/>
      <c r="AJ13" s="649"/>
      <c r="AK13" s="649"/>
      <c r="AL13" s="650" t="s">
        <v>242</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36886</v>
      </c>
      <c r="BH13" s="646"/>
      <c r="BI13" s="646"/>
      <c r="BJ13" s="646"/>
      <c r="BK13" s="646"/>
      <c r="BL13" s="646"/>
      <c r="BM13" s="646"/>
      <c r="BN13" s="647"/>
      <c r="BO13" s="648">
        <v>35.5</v>
      </c>
      <c r="BP13" s="648"/>
      <c r="BQ13" s="648"/>
      <c r="BR13" s="648"/>
      <c r="BS13" s="654" t="s">
        <v>225</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92013</v>
      </c>
      <c r="CS13" s="646"/>
      <c r="CT13" s="646"/>
      <c r="CU13" s="646"/>
      <c r="CV13" s="646"/>
      <c r="CW13" s="646"/>
      <c r="CX13" s="646"/>
      <c r="CY13" s="647"/>
      <c r="CZ13" s="648">
        <v>2.7</v>
      </c>
      <c r="DA13" s="648"/>
      <c r="DB13" s="648"/>
      <c r="DC13" s="648"/>
      <c r="DD13" s="654">
        <v>61522</v>
      </c>
      <c r="DE13" s="646"/>
      <c r="DF13" s="646"/>
      <c r="DG13" s="646"/>
      <c r="DH13" s="646"/>
      <c r="DI13" s="646"/>
      <c r="DJ13" s="646"/>
      <c r="DK13" s="646"/>
      <c r="DL13" s="646"/>
      <c r="DM13" s="646"/>
      <c r="DN13" s="646"/>
      <c r="DO13" s="646"/>
      <c r="DP13" s="647"/>
      <c r="DQ13" s="654">
        <v>35918</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t="s">
        <v>242</v>
      </c>
      <c r="S14" s="646"/>
      <c r="T14" s="646"/>
      <c r="U14" s="646"/>
      <c r="V14" s="646"/>
      <c r="W14" s="646"/>
      <c r="X14" s="646"/>
      <c r="Y14" s="647"/>
      <c r="Z14" s="648" t="s">
        <v>242</v>
      </c>
      <c r="AA14" s="648"/>
      <c r="AB14" s="648"/>
      <c r="AC14" s="648"/>
      <c r="AD14" s="649" t="s">
        <v>225</v>
      </c>
      <c r="AE14" s="649"/>
      <c r="AF14" s="649"/>
      <c r="AG14" s="649"/>
      <c r="AH14" s="649"/>
      <c r="AI14" s="649"/>
      <c r="AJ14" s="649"/>
      <c r="AK14" s="649"/>
      <c r="AL14" s="650" t="s">
        <v>225</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4494</v>
      </c>
      <c r="BH14" s="646"/>
      <c r="BI14" s="646"/>
      <c r="BJ14" s="646"/>
      <c r="BK14" s="646"/>
      <c r="BL14" s="646"/>
      <c r="BM14" s="646"/>
      <c r="BN14" s="647"/>
      <c r="BO14" s="648">
        <v>4.3</v>
      </c>
      <c r="BP14" s="648"/>
      <c r="BQ14" s="648"/>
      <c r="BR14" s="648"/>
      <c r="BS14" s="654" t="s">
        <v>225</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234420</v>
      </c>
      <c r="CS14" s="646"/>
      <c r="CT14" s="646"/>
      <c r="CU14" s="646"/>
      <c r="CV14" s="646"/>
      <c r="CW14" s="646"/>
      <c r="CX14" s="646"/>
      <c r="CY14" s="647"/>
      <c r="CZ14" s="648">
        <v>6.8</v>
      </c>
      <c r="DA14" s="648"/>
      <c r="DB14" s="648"/>
      <c r="DC14" s="648"/>
      <c r="DD14" s="654">
        <v>1474</v>
      </c>
      <c r="DE14" s="646"/>
      <c r="DF14" s="646"/>
      <c r="DG14" s="646"/>
      <c r="DH14" s="646"/>
      <c r="DI14" s="646"/>
      <c r="DJ14" s="646"/>
      <c r="DK14" s="646"/>
      <c r="DL14" s="646"/>
      <c r="DM14" s="646"/>
      <c r="DN14" s="646"/>
      <c r="DO14" s="646"/>
      <c r="DP14" s="647"/>
      <c r="DQ14" s="654">
        <v>134420</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225</v>
      </c>
      <c r="AA15" s="648"/>
      <c r="AB15" s="648"/>
      <c r="AC15" s="648"/>
      <c r="AD15" s="649" t="s">
        <v>242</v>
      </c>
      <c r="AE15" s="649"/>
      <c r="AF15" s="649"/>
      <c r="AG15" s="649"/>
      <c r="AH15" s="649"/>
      <c r="AI15" s="649"/>
      <c r="AJ15" s="649"/>
      <c r="AK15" s="649"/>
      <c r="AL15" s="650" t="s">
        <v>225</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7162</v>
      </c>
      <c r="BH15" s="646"/>
      <c r="BI15" s="646"/>
      <c r="BJ15" s="646"/>
      <c r="BK15" s="646"/>
      <c r="BL15" s="646"/>
      <c r="BM15" s="646"/>
      <c r="BN15" s="647"/>
      <c r="BO15" s="648">
        <v>6.9</v>
      </c>
      <c r="BP15" s="648"/>
      <c r="BQ15" s="648"/>
      <c r="BR15" s="648"/>
      <c r="BS15" s="654" t="s">
        <v>225</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181404</v>
      </c>
      <c r="CS15" s="646"/>
      <c r="CT15" s="646"/>
      <c r="CU15" s="646"/>
      <c r="CV15" s="646"/>
      <c r="CW15" s="646"/>
      <c r="CX15" s="646"/>
      <c r="CY15" s="647"/>
      <c r="CZ15" s="648">
        <v>5.2</v>
      </c>
      <c r="DA15" s="648"/>
      <c r="DB15" s="648"/>
      <c r="DC15" s="648"/>
      <c r="DD15" s="654">
        <v>24787</v>
      </c>
      <c r="DE15" s="646"/>
      <c r="DF15" s="646"/>
      <c r="DG15" s="646"/>
      <c r="DH15" s="646"/>
      <c r="DI15" s="646"/>
      <c r="DJ15" s="646"/>
      <c r="DK15" s="646"/>
      <c r="DL15" s="646"/>
      <c r="DM15" s="646"/>
      <c r="DN15" s="646"/>
      <c r="DO15" s="646"/>
      <c r="DP15" s="647"/>
      <c r="DQ15" s="654">
        <v>148981</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780</v>
      </c>
      <c r="S16" s="646"/>
      <c r="T16" s="646"/>
      <c r="U16" s="646"/>
      <c r="V16" s="646"/>
      <c r="W16" s="646"/>
      <c r="X16" s="646"/>
      <c r="Y16" s="647"/>
      <c r="Z16" s="648">
        <v>0</v>
      </c>
      <c r="AA16" s="648"/>
      <c r="AB16" s="648"/>
      <c r="AC16" s="648"/>
      <c r="AD16" s="649">
        <v>780</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225</v>
      </c>
      <c r="BH16" s="646"/>
      <c r="BI16" s="646"/>
      <c r="BJ16" s="646"/>
      <c r="BK16" s="646"/>
      <c r="BL16" s="646"/>
      <c r="BM16" s="646"/>
      <c r="BN16" s="647"/>
      <c r="BO16" s="648" t="s">
        <v>225</v>
      </c>
      <c r="BP16" s="648"/>
      <c r="BQ16" s="648"/>
      <c r="BR16" s="648"/>
      <c r="BS16" s="654" t="s">
        <v>225</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t="s">
        <v>225</v>
      </c>
      <c r="CS16" s="646"/>
      <c r="CT16" s="646"/>
      <c r="CU16" s="646"/>
      <c r="CV16" s="646"/>
      <c r="CW16" s="646"/>
      <c r="CX16" s="646"/>
      <c r="CY16" s="647"/>
      <c r="CZ16" s="648" t="s">
        <v>225</v>
      </c>
      <c r="DA16" s="648"/>
      <c r="DB16" s="648"/>
      <c r="DC16" s="648"/>
      <c r="DD16" s="654" t="s">
        <v>242</v>
      </c>
      <c r="DE16" s="646"/>
      <c r="DF16" s="646"/>
      <c r="DG16" s="646"/>
      <c r="DH16" s="646"/>
      <c r="DI16" s="646"/>
      <c r="DJ16" s="646"/>
      <c r="DK16" s="646"/>
      <c r="DL16" s="646"/>
      <c r="DM16" s="646"/>
      <c r="DN16" s="646"/>
      <c r="DO16" s="646"/>
      <c r="DP16" s="647"/>
      <c r="DQ16" s="654" t="s">
        <v>225</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84</v>
      </c>
      <c r="S17" s="646"/>
      <c r="T17" s="646"/>
      <c r="U17" s="646"/>
      <c r="V17" s="646"/>
      <c r="W17" s="646"/>
      <c r="X17" s="646"/>
      <c r="Y17" s="647"/>
      <c r="Z17" s="648">
        <v>0</v>
      </c>
      <c r="AA17" s="648"/>
      <c r="AB17" s="648"/>
      <c r="AC17" s="648"/>
      <c r="AD17" s="649">
        <v>84</v>
      </c>
      <c r="AE17" s="649"/>
      <c r="AF17" s="649"/>
      <c r="AG17" s="649"/>
      <c r="AH17" s="649"/>
      <c r="AI17" s="649"/>
      <c r="AJ17" s="649"/>
      <c r="AK17" s="649"/>
      <c r="AL17" s="650">
        <v>0</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242</v>
      </c>
      <c r="BH17" s="646"/>
      <c r="BI17" s="646"/>
      <c r="BJ17" s="646"/>
      <c r="BK17" s="646"/>
      <c r="BL17" s="646"/>
      <c r="BM17" s="646"/>
      <c r="BN17" s="647"/>
      <c r="BO17" s="648" t="s">
        <v>225</v>
      </c>
      <c r="BP17" s="648"/>
      <c r="BQ17" s="648"/>
      <c r="BR17" s="648"/>
      <c r="BS17" s="654" t="s">
        <v>225</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365944</v>
      </c>
      <c r="CS17" s="646"/>
      <c r="CT17" s="646"/>
      <c r="CU17" s="646"/>
      <c r="CV17" s="646"/>
      <c r="CW17" s="646"/>
      <c r="CX17" s="646"/>
      <c r="CY17" s="647"/>
      <c r="CZ17" s="648">
        <v>10.6</v>
      </c>
      <c r="DA17" s="648"/>
      <c r="DB17" s="648"/>
      <c r="DC17" s="648"/>
      <c r="DD17" s="654" t="s">
        <v>225</v>
      </c>
      <c r="DE17" s="646"/>
      <c r="DF17" s="646"/>
      <c r="DG17" s="646"/>
      <c r="DH17" s="646"/>
      <c r="DI17" s="646"/>
      <c r="DJ17" s="646"/>
      <c r="DK17" s="646"/>
      <c r="DL17" s="646"/>
      <c r="DM17" s="646"/>
      <c r="DN17" s="646"/>
      <c r="DO17" s="646"/>
      <c r="DP17" s="647"/>
      <c r="DQ17" s="654">
        <v>361044</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769</v>
      </c>
      <c r="S18" s="646"/>
      <c r="T18" s="646"/>
      <c r="U18" s="646"/>
      <c r="V18" s="646"/>
      <c r="W18" s="646"/>
      <c r="X18" s="646"/>
      <c r="Y18" s="647"/>
      <c r="Z18" s="648">
        <v>0</v>
      </c>
      <c r="AA18" s="648"/>
      <c r="AB18" s="648"/>
      <c r="AC18" s="648"/>
      <c r="AD18" s="649">
        <v>769</v>
      </c>
      <c r="AE18" s="649"/>
      <c r="AF18" s="649"/>
      <c r="AG18" s="649"/>
      <c r="AH18" s="649"/>
      <c r="AI18" s="649"/>
      <c r="AJ18" s="649"/>
      <c r="AK18" s="649"/>
      <c r="AL18" s="650">
        <v>0.1</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225</v>
      </c>
      <c r="BH18" s="646"/>
      <c r="BI18" s="646"/>
      <c r="BJ18" s="646"/>
      <c r="BK18" s="646"/>
      <c r="BL18" s="646"/>
      <c r="BM18" s="646"/>
      <c r="BN18" s="647"/>
      <c r="BO18" s="648" t="s">
        <v>225</v>
      </c>
      <c r="BP18" s="648"/>
      <c r="BQ18" s="648"/>
      <c r="BR18" s="648"/>
      <c r="BS18" s="654" t="s">
        <v>242</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225</v>
      </c>
      <c r="CS18" s="646"/>
      <c r="CT18" s="646"/>
      <c r="CU18" s="646"/>
      <c r="CV18" s="646"/>
      <c r="CW18" s="646"/>
      <c r="CX18" s="646"/>
      <c r="CY18" s="647"/>
      <c r="CZ18" s="648" t="s">
        <v>225</v>
      </c>
      <c r="DA18" s="648"/>
      <c r="DB18" s="648"/>
      <c r="DC18" s="648"/>
      <c r="DD18" s="654" t="s">
        <v>242</v>
      </c>
      <c r="DE18" s="646"/>
      <c r="DF18" s="646"/>
      <c r="DG18" s="646"/>
      <c r="DH18" s="646"/>
      <c r="DI18" s="646"/>
      <c r="DJ18" s="646"/>
      <c r="DK18" s="646"/>
      <c r="DL18" s="646"/>
      <c r="DM18" s="646"/>
      <c r="DN18" s="646"/>
      <c r="DO18" s="646"/>
      <c r="DP18" s="647"/>
      <c r="DQ18" s="654" t="s">
        <v>225</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296</v>
      </c>
      <c r="S19" s="646"/>
      <c r="T19" s="646"/>
      <c r="U19" s="646"/>
      <c r="V19" s="646"/>
      <c r="W19" s="646"/>
      <c r="X19" s="646"/>
      <c r="Y19" s="647"/>
      <c r="Z19" s="648">
        <v>0</v>
      </c>
      <c r="AA19" s="648"/>
      <c r="AB19" s="648"/>
      <c r="AC19" s="648"/>
      <c r="AD19" s="649">
        <v>296</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1360</v>
      </c>
      <c r="BH19" s="646"/>
      <c r="BI19" s="646"/>
      <c r="BJ19" s="646"/>
      <c r="BK19" s="646"/>
      <c r="BL19" s="646"/>
      <c r="BM19" s="646"/>
      <c r="BN19" s="647"/>
      <c r="BO19" s="648">
        <v>1.3</v>
      </c>
      <c r="BP19" s="648"/>
      <c r="BQ19" s="648"/>
      <c r="BR19" s="648"/>
      <c r="BS19" s="654" t="s">
        <v>225</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225</v>
      </c>
      <c r="CS19" s="646"/>
      <c r="CT19" s="646"/>
      <c r="CU19" s="646"/>
      <c r="CV19" s="646"/>
      <c r="CW19" s="646"/>
      <c r="CX19" s="646"/>
      <c r="CY19" s="647"/>
      <c r="CZ19" s="648" t="s">
        <v>225</v>
      </c>
      <c r="DA19" s="648"/>
      <c r="DB19" s="648"/>
      <c r="DC19" s="648"/>
      <c r="DD19" s="654" t="s">
        <v>225</v>
      </c>
      <c r="DE19" s="646"/>
      <c r="DF19" s="646"/>
      <c r="DG19" s="646"/>
      <c r="DH19" s="646"/>
      <c r="DI19" s="646"/>
      <c r="DJ19" s="646"/>
      <c r="DK19" s="646"/>
      <c r="DL19" s="646"/>
      <c r="DM19" s="646"/>
      <c r="DN19" s="646"/>
      <c r="DO19" s="646"/>
      <c r="DP19" s="647"/>
      <c r="DQ19" s="654" t="s">
        <v>225</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328</v>
      </c>
      <c r="S20" s="646"/>
      <c r="T20" s="646"/>
      <c r="U20" s="646"/>
      <c r="V20" s="646"/>
      <c r="W20" s="646"/>
      <c r="X20" s="646"/>
      <c r="Y20" s="647"/>
      <c r="Z20" s="648">
        <v>0</v>
      </c>
      <c r="AA20" s="648"/>
      <c r="AB20" s="648"/>
      <c r="AC20" s="648"/>
      <c r="AD20" s="649">
        <v>328</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1360</v>
      </c>
      <c r="BH20" s="646"/>
      <c r="BI20" s="646"/>
      <c r="BJ20" s="646"/>
      <c r="BK20" s="646"/>
      <c r="BL20" s="646"/>
      <c r="BM20" s="646"/>
      <c r="BN20" s="647"/>
      <c r="BO20" s="648">
        <v>1.3</v>
      </c>
      <c r="BP20" s="648"/>
      <c r="BQ20" s="648"/>
      <c r="BR20" s="648"/>
      <c r="BS20" s="654" t="s">
        <v>225</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3462012</v>
      </c>
      <c r="CS20" s="646"/>
      <c r="CT20" s="646"/>
      <c r="CU20" s="646"/>
      <c r="CV20" s="646"/>
      <c r="CW20" s="646"/>
      <c r="CX20" s="646"/>
      <c r="CY20" s="647"/>
      <c r="CZ20" s="648">
        <v>100</v>
      </c>
      <c r="DA20" s="648"/>
      <c r="DB20" s="648"/>
      <c r="DC20" s="648"/>
      <c r="DD20" s="654">
        <v>632975</v>
      </c>
      <c r="DE20" s="646"/>
      <c r="DF20" s="646"/>
      <c r="DG20" s="646"/>
      <c r="DH20" s="646"/>
      <c r="DI20" s="646"/>
      <c r="DJ20" s="646"/>
      <c r="DK20" s="646"/>
      <c r="DL20" s="646"/>
      <c r="DM20" s="646"/>
      <c r="DN20" s="646"/>
      <c r="DO20" s="646"/>
      <c r="DP20" s="647"/>
      <c r="DQ20" s="654">
        <v>2132358</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145</v>
      </c>
      <c r="S21" s="646"/>
      <c r="T21" s="646"/>
      <c r="U21" s="646"/>
      <c r="V21" s="646"/>
      <c r="W21" s="646"/>
      <c r="X21" s="646"/>
      <c r="Y21" s="647"/>
      <c r="Z21" s="648">
        <v>0</v>
      </c>
      <c r="AA21" s="648"/>
      <c r="AB21" s="648"/>
      <c r="AC21" s="648"/>
      <c r="AD21" s="649">
        <v>145</v>
      </c>
      <c r="AE21" s="649"/>
      <c r="AF21" s="649"/>
      <c r="AG21" s="649"/>
      <c r="AH21" s="649"/>
      <c r="AI21" s="649"/>
      <c r="AJ21" s="649"/>
      <c r="AK21" s="649"/>
      <c r="AL21" s="650">
        <v>0</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1360</v>
      </c>
      <c r="BH21" s="646"/>
      <c r="BI21" s="646"/>
      <c r="BJ21" s="646"/>
      <c r="BK21" s="646"/>
      <c r="BL21" s="646"/>
      <c r="BM21" s="646"/>
      <c r="BN21" s="647"/>
      <c r="BO21" s="648">
        <v>1.3</v>
      </c>
      <c r="BP21" s="648"/>
      <c r="BQ21" s="648"/>
      <c r="BR21" s="648"/>
      <c r="BS21" s="654" t="s">
        <v>225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1410273</v>
      </c>
      <c r="S22" s="646"/>
      <c r="T22" s="646"/>
      <c r="U22" s="646"/>
      <c r="V22" s="646"/>
      <c r="W22" s="646"/>
      <c r="X22" s="646"/>
      <c r="Y22" s="647"/>
      <c r="Z22" s="648">
        <v>39.9</v>
      </c>
      <c r="AA22" s="648"/>
      <c r="AB22" s="648"/>
      <c r="AC22" s="648"/>
      <c r="AD22" s="649">
        <v>1218970</v>
      </c>
      <c r="AE22" s="649"/>
      <c r="AF22" s="649"/>
      <c r="AG22" s="649"/>
      <c r="AH22" s="649"/>
      <c r="AI22" s="649"/>
      <c r="AJ22" s="649"/>
      <c r="AK22" s="649"/>
      <c r="AL22" s="650">
        <v>88.1</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242</v>
      </c>
      <c r="BH22" s="646"/>
      <c r="BI22" s="646"/>
      <c r="BJ22" s="646"/>
      <c r="BK22" s="646"/>
      <c r="BL22" s="646"/>
      <c r="BM22" s="646"/>
      <c r="BN22" s="647"/>
      <c r="BO22" s="648" t="s">
        <v>225</v>
      </c>
      <c r="BP22" s="648"/>
      <c r="BQ22" s="648"/>
      <c r="BR22" s="648"/>
      <c r="BS22" s="654" t="s">
        <v>225</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1218970</v>
      </c>
      <c r="S23" s="646"/>
      <c r="T23" s="646"/>
      <c r="U23" s="646"/>
      <c r="V23" s="646"/>
      <c r="W23" s="646"/>
      <c r="X23" s="646"/>
      <c r="Y23" s="647"/>
      <c r="Z23" s="648">
        <v>34.5</v>
      </c>
      <c r="AA23" s="648"/>
      <c r="AB23" s="648"/>
      <c r="AC23" s="648"/>
      <c r="AD23" s="649">
        <v>1218970</v>
      </c>
      <c r="AE23" s="649"/>
      <c r="AF23" s="649"/>
      <c r="AG23" s="649"/>
      <c r="AH23" s="649"/>
      <c r="AI23" s="649"/>
      <c r="AJ23" s="649"/>
      <c r="AK23" s="649"/>
      <c r="AL23" s="650">
        <v>88.1</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225</v>
      </c>
      <c r="BH23" s="646"/>
      <c r="BI23" s="646"/>
      <c r="BJ23" s="646"/>
      <c r="BK23" s="646"/>
      <c r="BL23" s="646"/>
      <c r="BM23" s="646"/>
      <c r="BN23" s="647"/>
      <c r="BO23" s="648" t="s">
        <v>225</v>
      </c>
      <c r="BP23" s="648"/>
      <c r="BQ23" s="648"/>
      <c r="BR23" s="648"/>
      <c r="BS23" s="654" t="s">
        <v>242</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191303</v>
      </c>
      <c r="S24" s="646"/>
      <c r="T24" s="646"/>
      <c r="U24" s="646"/>
      <c r="V24" s="646"/>
      <c r="W24" s="646"/>
      <c r="X24" s="646"/>
      <c r="Y24" s="647"/>
      <c r="Z24" s="648">
        <v>5.4</v>
      </c>
      <c r="AA24" s="648"/>
      <c r="AB24" s="648"/>
      <c r="AC24" s="648"/>
      <c r="AD24" s="649" t="s">
        <v>225</v>
      </c>
      <c r="AE24" s="649"/>
      <c r="AF24" s="649"/>
      <c r="AG24" s="649"/>
      <c r="AH24" s="649"/>
      <c r="AI24" s="649"/>
      <c r="AJ24" s="649"/>
      <c r="AK24" s="649"/>
      <c r="AL24" s="650" t="s">
        <v>225</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225</v>
      </c>
      <c r="BH24" s="646"/>
      <c r="BI24" s="646"/>
      <c r="BJ24" s="646"/>
      <c r="BK24" s="646"/>
      <c r="BL24" s="646"/>
      <c r="BM24" s="646"/>
      <c r="BN24" s="647"/>
      <c r="BO24" s="648" t="s">
        <v>225</v>
      </c>
      <c r="BP24" s="648"/>
      <c r="BQ24" s="648"/>
      <c r="BR24" s="648"/>
      <c r="BS24" s="654" t="s">
        <v>225</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841058</v>
      </c>
      <c r="CS24" s="635"/>
      <c r="CT24" s="635"/>
      <c r="CU24" s="635"/>
      <c r="CV24" s="635"/>
      <c r="CW24" s="635"/>
      <c r="CX24" s="635"/>
      <c r="CY24" s="636"/>
      <c r="CZ24" s="639">
        <v>24.3</v>
      </c>
      <c r="DA24" s="640"/>
      <c r="DB24" s="640"/>
      <c r="DC24" s="659"/>
      <c r="DD24" s="681">
        <v>729075</v>
      </c>
      <c r="DE24" s="635"/>
      <c r="DF24" s="635"/>
      <c r="DG24" s="635"/>
      <c r="DH24" s="635"/>
      <c r="DI24" s="635"/>
      <c r="DJ24" s="635"/>
      <c r="DK24" s="636"/>
      <c r="DL24" s="681">
        <v>722409</v>
      </c>
      <c r="DM24" s="635"/>
      <c r="DN24" s="635"/>
      <c r="DO24" s="635"/>
      <c r="DP24" s="635"/>
      <c r="DQ24" s="635"/>
      <c r="DR24" s="635"/>
      <c r="DS24" s="635"/>
      <c r="DT24" s="635"/>
      <c r="DU24" s="635"/>
      <c r="DV24" s="636"/>
      <c r="DW24" s="639">
        <v>51</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225</v>
      </c>
      <c r="S25" s="646"/>
      <c r="T25" s="646"/>
      <c r="U25" s="646"/>
      <c r="V25" s="646"/>
      <c r="W25" s="646"/>
      <c r="X25" s="646"/>
      <c r="Y25" s="647"/>
      <c r="Z25" s="648" t="s">
        <v>225</v>
      </c>
      <c r="AA25" s="648"/>
      <c r="AB25" s="648"/>
      <c r="AC25" s="648"/>
      <c r="AD25" s="649" t="s">
        <v>225</v>
      </c>
      <c r="AE25" s="649"/>
      <c r="AF25" s="649"/>
      <c r="AG25" s="649"/>
      <c r="AH25" s="649"/>
      <c r="AI25" s="649"/>
      <c r="AJ25" s="649"/>
      <c r="AK25" s="649"/>
      <c r="AL25" s="650" t="s">
        <v>225</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225</v>
      </c>
      <c r="BH25" s="646"/>
      <c r="BI25" s="646"/>
      <c r="BJ25" s="646"/>
      <c r="BK25" s="646"/>
      <c r="BL25" s="646"/>
      <c r="BM25" s="646"/>
      <c r="BN25" s="647"/>
      <c r="BO25" s="648" t="s">
        <v>225</v>
      </c>
      <c r="BP25" s="648"/>
      <c r="BQ25" s="648"/>
      <c r="BR25" s="648"/>
      <c r="BS25" s="654" t="s">
        <v>225</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375980</v>
      </c>
      <c r="CS25" s="682"/>
      <c r="CT25" s="682"/>
      <c r="CU25" s="682"/>
      <c r="CV25" s="682"/>
      <c r="CW25" s="682"/>
      <c r="CX25" s="682"/>
      <c r="CY25" s="683"/>
      <c r="CZ25" s="650">
        <v>10.9</v>
      </c>
      <c r="DA25" s="679"/>
      <c r="DB25" s="679"/>
      <c r="DC25" s="684"/>
      <c r="DD25" s="654">
        <v>336197</v>
      </c>
      <c r="DE25" s="682"/>
      <c r="DF25" s="682"/>
      <c r="DG25" s="682"/>
      <c r="DH25" s="682"/>
      <c r="DI25" s="682"/>
      <c r="DJ25" s="682"/>
      <c r="DK25" s="683"/>
      <c r="DL25" s="654">
        <v>336197</v>
      </c>
      <c r="DM25" s="682"/>
      <c r="DN25" s="682"/>
      <c r="DO25" s="682"/>
      <c r="DP25" s="682"/>
      <c r="DQ25" s="682"/>
      <c r="DR25" s="682"/>
      <c r="DS25" s="682"/>
      <c r="DT25" s="682"/>
      <c r="DU25" s="682"/>
      <c r="DV25" s="683"/>
      <c r="DW25" s="650">
        <v>23.7</v>
      </c>
      <c r="DX25" s="679"/>
      <c r="DY25" s="679"/>
      <c r="DZ25" s="679"/>
      <c r="EA25" s="679"/>
      <c r="EB25" s="679"/>
      <c r="EC25" s="680"/>
    </row>
    <row r="26" spans="2:133" ht="11.25" customHeight="1" x14ac:dyDescent="0.15">
      <c r="B26" s="642" t="s">
        <v>293</v>
      </c>
      <c r="C26" s="643"/>
      <c r="D26" s="643"/>
      <c r="E26" s="643"/>
      <c r="F26" s="643"/>
      <c r="G26" s="643"/>
      <c r="H26" s="643"/>
      <c r="I26" s="643"/>
      <c r="J26" s="643"/>
      <c r="K26" s="643"/>
      <c r="L26" s="643"/>
      <c r="M26" s="643"/>
      <c r="N26" s="643"/>
      <c r="O26" s="643"/>
      <c r="P26" s="643"/>
      <c r="Q26" s="644"/>
      <c r="R26" s="645">
        <v>1569594</v>
      </c>
      <c r="S26" s="646"/>
      <c r="T26" s="646"/>
      <c r="U26" s="646"/>
      <c r="V26" s="646"/>
      <c r="W26" s="646"/>
      <c r="X26" s="646"/>
      <c r="Y26" s="647"/>
      <c r="Z26" s="648">
        <v>44.4</v>
      </c>
      <c r="AA26" s="648"/>
      <c r="AB26" s="648"/>
      <c r="AC26" s="648"/>
      <c r="AD26" s="649">
        <v>1378291</v>
      </c>
      <c r="AE26" s="649"/>
      <c r="AF26" s="649"/>
      <c r="AG26" s="649"/>
      <c r="AH26" s="649"/>
      <c r="AI26" s="649"/>
      <c r="AJ26" s="649"/>
      <c r="AK26" s="649"/>
      <c r="AL26" s="650">
        <v>99.6</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225</v>
      </c>
      <c r="BH26" s="646"/>
      <c r="BI26" s="646"/>
      <c r="BJ26" s="646"/>
      <c r="BK26" s="646"/>
      <c r="BL26" s="646"/>
      <c r="BM26" s="646"/>
      <c r="BN26" s="647"/>
      <c r="BO26" s="648" t="s">
        <v>225</v>
      </c>
      <c r="BP26" s="648"/>
      <c r="BQ26" s="648"/>
      <c r="BR26" s="648"/>
      <c r="BS26" s="654" t="s">
        <v>242</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206190</v>
      </c>
      <c r="CS26" s="646"/>
      <c r="CT26" s="646"/>
      <c r="CU26" s="646"/>
      <c r="CV26" s="646"/>
      <c r="CW26" s="646"/>
      <c r="CX26" s="646"/>
      <c r="CY26" s="647"/>
      <c r="CZ26" s="650">
        <v>6</v>
      </c>
      <c r="DA26" s="679"/>
      <c r="DB26" s="679"/>
      <c r="DC26" s="684"/>
      <c r="DD26" s="654">
        <v>174240</v>
      </c>
      <c r="DE26" s="646"/>
      <c r="DF26" s="646"/>
      <c r="DG26" s="646"/>
      <c r="DH26" s="646"/>
      <c r="DI26" s="646"/>
      <c r="DJ26" s="646"/>
      <c r="DK26" s="647"/>
      <c r="DL26" s="654" t="s">
        <v>225</v>
      </c>
      <c r="DM26" s="646"/>
      <c r="DN26" s="646"/>
      <c r="DO26" s="646"/>
      <c r="DP26" s="646"/>
      <c r="DQ26" s="646"/>
      <c r="DR26" s="646"/>
      <c r="DS26" s="646"/>
      <c r="DT26" s="646"/>
      <c r="DU26" s="646"/>
      <c r="DV26" s="647"/>
      <c r="DW26" s="650" t="s">
        <v>225</v>
      </c>
      <c r="DX26" s="679"/>
      <c r="DY26" s="679"/>
      <c r="DZ26" s="679"/>
      <c r="EA26" s="679"/>
      <c r="EB26" s="679"/>
      <c r="EC26" s="680"/>
    </row>
    <row r="27" spans="2:133" ht="11.25" customHeight="1" x14ac:dyDescent="0.15">
      <c r="B27" s="642" t="s">
        <v>296</v>
      </c>
      <c r="C27" s="643"/>
      <c r="D27" s="643"/>
      <c r="E27" s="643"/>
      <c r="F27" s="643"/>
      <c r="G27" s="643"/>
      <c r="H27" s="643"/>
      <c r="I27" s="643"/>
      <c r="J27" s="643"/>
      <c r="K27" s="643"/>
      <c r="L27" s="643"/>
      <c r="M27" s="643"/>
      <c r="N27" s="643"/>
      <c r="O27" s="643"/>
      <c r="P27" s="643"/>
      <c r="Q27" s="644"/>
      <c r="R27" s="645" t="s">
        <v>225</v>
      </c>
      <c r="S27" s="646"/>
      <c r="T27" s="646"/>
      <c r="U27" s="646"/>
      <c r="V27" s="646"/>
      <c r="W27" s="646"/>
      <c r="X27" s="646"/>
      <c r="Y27" s="647"/>
      <c r="Z27" s="648" t="s">
        <v>225</v>
      </c>
      <c r="AA27" s="648"/>
      <c r="AB27" s="648"/>
      <c r="AC27" s="648"/>
      <c r="AD27" s="649" t="s">
        <v>225</v>
      </c>
      <c r="AE27" s="649"/>
      <c r="AF27" s="649"/>
      <c r="AG27" s="649"/>
      <c r="AH27" s="649"/>
      <c r="AI27" s="649"/>
      <c r="AJ27" s="649"/>
      <c r="AK27" s="649"/>
      <c r="AL27" s="650" t="s">
        <v>225</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103785</v>
      </c>
      <c r="BH27" s="646"/>
      <c r="BI27" s="646"/>
      <c r="BJ27" s="646"/>
      <c r="BK27" s="646"/>
      <c r="BL27" s="646"/>
      <c r="BM27" s="646"/>
      <c r="BN27" s="647"/>
      <c r="BO27" s="648">
        <v>100</v>
      </c>
      <c r="BP27" s="648"/>
      <c r="BQ27" s="648"/>
      <c r="BR27" s="648"/>
      <c r="BS27" s="654" t="s">
        <v>242</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99134</v>
      </c>
      <c r="CS27" s="682"/>
      <c r="CT27" s="682"/>
      <c r="CU27" s="682"/>
      <c r="CV27" s="682"/>
      <c r="CW27" s="682"/>
      <c r="CX27" s="682"/>
      <c r="CY27" s="683"/>
      <c r="CZ27" s="650">
        <v>2.9</v>
      </c>
      <c r="DA27" s="679"/>
      <c r="DB27" s="679"/>
      <c r="DC27" s="684"/>
      <c r="DD27" s="654">
        <v>31834</v>
      </c>
      <c r="DE27" s="682"/>
      <c r="DF27" s="682"/>
      <c r="DG27" s="682"/>
      <c r="DH27" s="682"/>
      <c r="DI27" s="682"/>
      <c r="DJ27" s="682"/>
      <c r="DK27" s="683"/>
      <c r="DL27" s="654">
        <v>25168</v>
      </c>
      <c r="DM27" s="682"/>
      <c r="DN27" s="682"/>
      <c r="DO27" s="682"/>
      <c r="DP27" s="682"/>
      <c r="DQ27" s="682"/>
      <c r="DR27" s="682"/>
      <c r="DS27" s="682"/>
      <c r="DT27" s="682"/>
      <c r="DU27" s="682"/>
      <c r="DV27" s="683"/>
      <c r="DW27" s="650">
        <v>1.8</v>
      </c>
      <c r="DX27" s="679"/>
      <c r="DY27" s="679"/>
      <c r="DZ27" s="679"/>
      <c r="EA27" s="679"/>
      <c r="EB27" s="679"/>
      <c r="EC27" s="680"/>
    </row>
    <row r="28" spans="2:133" ht="11.25" customHeight="1" x14ac:dyDescent="0.15">
      <c r="B28" s="642" t="s">
        <v>299</v>
      </c>
      <c r="C28" s="643"/>
      <c r="D28" s="643"/>
      <c r="E28" s="643"/>
      <c r="F28" s="643"/>
      <c r="G28" s="643"/>
      <c r="H28" s="643"/>
      <c r="I28" s="643"/>
      <c r="J28" s="643"/>
      <c r="K28" s="643"/>
      <c r="L28" s="643"/>
      <c r="M28" s="643"/>
      <c r="N28" s="643"/>
      <c r="O28" s="643"/>
      <c r="P28" s="643"/>
      <c r="Q28" s="644"/>
      <c r="R28" s="645">
        <v>817</v>
      </c>
      <c r="S28" s="646"/>
      <c r="T28" s="646"/>
      <c r="U28" s="646"/>
      <c r="V28" s="646"/>
      <c r="W28" s="646"/>
      <c r="X28" s="646"/>
      <c r="Y28" s="647"/>
      <c r="Z28" s="648">
        <v>0</v>
      </c>
      <c r="AA28" s="648"/>
      <c r="AB28" s="648"/>
      <c r="AC28" s="648"/>
      <c r="AD28" s="649" t="s">
        <v>225</v>
      </c>
      <c r="AE28" s="649"/>
      <c r="AF28" s="649"/>
      <c r="AG28" s="649"/>
      <c r="AH28" s="649"/>
      <c r="AI28" s="649"/>
      <c r="AJ28" s="649"/>
      <c r="AK28" s="649"/>
      <c r="AL28" s="650" t="s">
        <v>242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365944</v>
      </c>
      <c r="CS28" s="646"/>
      <c r="CT28" s="646"/>
      <c r="CU28" s="646"/>
      <c r="CV28" s="646"/>
      <c r="CW28" s="646"/>
      <c r="CX28" s="646"/>
      <c r="CY28" s="647"/>
      <c r="CZ28" s="650">
        <v>10.6</v>
      </c>
      <c r="DA28" s="679"/>
      <c r="DB28" s="679"/>
      <c r="DC28" s="684"/>
      <c r="DD28" s="654">
        <v>361044</v>
      </c>
      <c r="DE28" s="646"/>
      <c r="DF28" s="646"/>
      <c r="DG28" s="646"/>
      <c r="DH28" s="646"/>
      <c r="DI28" s="646"/>
      <c r="DJ28" s="646"/>
      <c r="DK28" s="647"/>
      <c r="DL28" s="654">
        <v>361044</v>
      </c>
      <c r="DM28" s="646"/>
      <c r="DN28" s="646"/>
      <c r="DO28" s="646"/>
      <c r="DP28" s="646"/>
      <c r="DQ28" s="646"/>
      <c r="DR28" s="646"/>
      <c r="DS28" s="646"/>
      <c r="DT28" s="646"/>
      <c r="DU28" s="646"/>
      <c r="DV28" s="647"/>
      <c r="DW28" s="650">
        <v>25.5</v>
      </c>
      <c r="DX28" s="679"/>
      <c r="DY28" s="679"/>
      <c r="DZ28" s="679"/>
      <c r="EA28" s="679"/>
      <c r="EB28" s="679"/>
      <c r="EC28" s="680"/>
    </row>
    <row r="29" spans="2:133" ht="11.25" customHeight="1" x14ac:dyDescent="0.15">
      <c r="B29" s="642" t="s">
        <v>301</v>
      </c>
      <c r="C29" s="643"/>
      <c r="D29" s="643"/>
      <c r="E29" s="643"/>
      <c r="F29" s="643"/>
      <c r="G29" s="643"/>
      <c r="H29" s="643"/>
      <c r="I29" s="643"/>
      <c r="J29" s="643"/>
      <c r="K29" s="643"/>
      <c r="L29" s="643"/>
      <c r="M29" s="643"/>
      <c r="N29" s="643"/>
      <c r="O29" s="643"/>
      <c r="P29" s="643"/>
      <c r="Q29" s="644"/>
      <c r="R29" s="645">
        <v>26627</v>
      </c>
      <c r="S29" s="646"/>
      <c r="T29" s="646"/>
      <c r="U29" s="646"/>
      <c r="V29" s="646"/>
      <c r="W29" s="646"/>
      <c r="X29" s="646"/>
      <c r="Y29" s="647"/>
      <c r="Z29" s="648">
        <v>0.8</v>
      </c>
      <c r="AA29" s="648"/>
      <c r="AB29" s="648"/>
      <c r="AC29" s="648"/>
      <c r="AD29" s="649">
        <v>255</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365666</v>
      </c>
      <c r="CS29" s="682"/>
      <c r="CT29" s="682"/>
      <c r="CU29" s="682"/>
      <c r="CV29" s="682"/>
      <c r="CW29" s="682"/>
      <c r="CX29" s="682"/>
      <c r="CY29" s="683"/>
      <c r="CZ29" s="650">
        <v>10.6</v>
      </c>
      <c r="DA29" s="679"/>
      <c r="DB29" s="679"/>
      <c r="DC29" s="684"/>
      <c r="DD29" s="654">
        <v>360766</v>
      </c>
      <c r="DE29" s="682"/>
      <c r="DF29" s="682"/>
      <c r="DG29" s="682"/>
      <c r="DH29" s="682"/>
      <c r="DI29" s="682"/>
      <c r="DJ29" s="682"/>
      <c r="DK29" s="683"/>
      <c r="DL29" s="654">
        <v>360766</v>
      </c>
      <c r="DM29" s="682"/>
      <c r="DN29" s="682"/>
      <c r="DO29" s="682"/>
      <c r="DP29" s="682"/>
      <c r="DQ29" s="682"/>
      <c r="DR29" s="682"/>
      <c r="DS29" s="682"/>
      <c r="DT29" s="682"/>
      <c r="DU29" s="682"/>
      <c r="DV29" s="683"/>
      <c r="DW29" s="650">
        <v>25.4</v>
      </c>
      <c r="DX29" s="679"/>
      <c r="DY29" s="679"/>
      <c r="DZ29" s="679"/>
      <c r="EA29" s="679"/>
      <c r="EB29" s="679"/>
      <c r="EC29" s="680"/>
    </row>
    <row r="30" spans="2:133" ht="11.25" customHeight="1" x14ac:dyDescent="0.15">
      <c r="B30" s="642" t="s">
        <v>304</v>
      </c>
      <c r="C30" s="643"/>
      <c r="D30" s="643"/>
      <c r="E30" s="643"/>
      <c r="F30" s="643"/>
      <c r="G30" s="643"/>
      <c r="H30" s="643"/>
      <c r="I30" s="643"/>
      <c r="J30" s="643"/>
      <c r="K30" s="643"/>
      <c r="L30" s="643"/>
      <c r="M30" s="643"/>
      <c r="N30" s="643"/>
      <c r="O30" s="643"/>
      <c r="P30" s="643"/>
      <c r="Q30" s="644"/>
      <c r="R30" s="645">
        <v>5875</v>
      </c>
      <c r="S30" s="646"/>
      <c r="T30" s="646"/>
      <c r="U30" s="646"/>
      <c r="V30" s="646"/>
      <c r="W30" s="646"/>
      <c r="X30" s="646"/>
      <c r="Y30" s="647"/>
      <c r="Z30" s="648">
        <v>0.2</v>
      </c>
      <c r="AA30" s="648"/>
      <c r="AB30" s="648"/>
      <c r="AC30" s="648"/>
      <c r="AD30" s="649" t="s">
        <v>242</v>
      </c>
      <c r="AE30" s="649"/>
      <c r="AF30" s="649"/>
      <c r="AG30" s="649"/>
      <c r="AH30" s="649"/>
      <c r="AI30" s="649"/>
      <c r="AJ30" s="649"/>
      <c r="AK30" s="649"/>
      <c r="AL30" s="650" t="s">
        <v>137</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353089</v>
      </c>
      <c r="CS30" s="646"/>
      <c r="CT30" s="646"/>
      <c r="CU30" s="646"/>
      <c r="CV30" s="646"/>
      <c r="CW30" s="646"/>
      <c r="CX30" s="646"/>
      <c r="CY30" s="647"/>
      <c r="CZ30" s="650">
        <v>10.199999999999999</v>
      </c>
      <c r="DA30" s="679"/>
      <c r="DB30" s="679"/>
      <c r="DC30" s="684"/>
      <c r="DD30" s="654">
        <v>348189</v>
      </c>
      <c r="DE30" s="646"/>
      <c r="DF30" s="646"/>
      <c r="DG30" s="646"/>
      <c r="DH30" s="646"/>
      <c r="DI30" s="646"/>
      <c r="DJ30" s="646"/>
      <c r="DK30" s="647"/>
      <c r="DL30" s="654">
        <v>348189</v>
      </c>
      <c r="DM30" s="646"/>
      <c r="DN30" s="646"/>
      <c r="DO30" s="646"/>
      <c r="DP30" s="646"/>
      <c r="DQ30" s="646"/>
      <c r="DR30" s="646"/>
      <c r="DS30" s="646"/>
      <c r="DT30" s="646"/>
      <c r="DU30" s="646"/>
      <c r="DV30" s="647"/>
      <c r="DW30" s="650">
        <v>24.6</v>
      </c>
      <c r="DX30" s="679"/>
      <c r="DY30" s="679"/>
      <c r="DZ30" s="679"/>
      <c r="EA30" s="679"/>
      <c r="EB30" s="679"/>
      <c r="EC30" s="680"/>
    </row>
    <row r="31" spans="2:133" ht="11.25" customHeight="1" x14ac:dyDescent="0.15">
      <c r="B31" s="642" t="s">
        <v>308</v>
      </c>
      <c r="C31" s="643"/>
      <c r="D31" s="643"/>
      <c r="E31" s="643"/>
      <c r="F31" s="643"/>
      <c r="G31" s="643"/>
      <c r="H31" s="643"/>
      <c r="I31" s="643"/>
      <c r="J31" s="643"/>
      <c r="K31" s="643"/>
      <c r="L31" s="643"/>
      <c r="M31" s="643"/>
      <c r="N31" s="643"/>
      <c r="O31" s="643"/>
      <c r="P31" s="643"/>
      <c r="Q31" s="644"/>
      <c r="R31" s="645">
        <v>416272</v>
      </c>
      <c r="S31" s="646"/>
      <c r="T31" s="646"/>
      <c r="U31" s="646"/>
      <c r="V31" s="646"/>
      <c r="W31" s="646"/>
      <c r="X31" s="646"/>
      <c r="Y31" s="647"/>
      <c r="Z31" s="648">
        <v>11.8</v>
      </c>
      <c r="AA31" s="648"/>
      <c r="AB31" s="648"/>
      <c r="AC31" s="648"/>
      <c r="AD31" s="649" t="s">
        <v>242</v>
      </c>
      <c r="AE31" s="649"/>
      <c r="AF31" s="649"/>
      <c r="AG31" s="649"/>
      <c r="AH31" s="649"/>
      <c r="AI31" s="649"/>
      <c r="AJ31" s="649"/>
      <c r="AK31" s="649"/>
      <c r="AL31" s="650" t="s">
        <v>225</v>
      </c>
      <c r="AM31" s="651"/>
      <c r="AN31" s="651"/>
      <c r="AO31" s="652"/>
      <c r="AP31" s="702" t="s">
        <v>309</v>
      </c>
      <c r="AQ31" s="703"/>
      <c r="AR31" s="703"/>
      <c r="AS31" s="703"/>
      <c r="AT31" s="708" t="s">
        <v>310</v>
      </c>
      <c r="AU31" s="229"/>
      <c r="AV31" s="229"/>
      <c r="AW31" s="229"/>
      <c r="AX31" s="631" t="s">
        <v>185</v>
      </c>
      <c r="AY31" s="632"/>
      <c r="AZ31" s="632"/>
      <c r="BA31" s="632"/>
      <c r="BB31" s="632"/>
      <c r="BC31" s="632"/>
      <c r="BD31" s="632"/>
      <c r="BE31" s="632"/>
      <c r="BF31" s="633"/>
      <c r="BG31" s="701">
        <v>93.6</v>
      </c>
      <c r="BH31" s="697"/>
      <c r="BI31" s="697"/>
      <c r="BJ31" s="697"/>
      <c r="BK31" s="697"/>
      <c r="BL31" s="697"/>
      <c r="BM31" s="640">
        <v>89</v>
      </c>
      <c r="BN31" s="697"/>
      <c r="BO31" s="697"/>
      <c r="BP31" s="697"/>
      <c r="BQ31" s="698"/>
      <c r="BR31" s="701">
        <v>96.9</v>
      </c>
      <c r="BS31" s="697"/>
      <c r="BT31" s="697"/>
      <c r="BU31" s="697"/>
      <c r="BV31" s="697"/>
      <c r="BW31" s="697"/>
      <c r="BX31" s="640">
        <v>92.8</v>
      </c>
      <c r="BY31" s="697"/>
      <c r="BZ31" s="697"/>
      <c r="CA31" s="697"/>
      <c r="CB31" s="698"/>
      <c r="CD31" s="693"/>
      <c r="CE31" s="694"/>
      <c r="CF31" s="660" t="s">
        <v>311</v>
      </c>
      <c r="CG31" s="661"/>
      <c r="CH31" s="661"/>
      <c r="CI31" s="661"/>
      <c r="CJ31" s="661"/>
      <c r="CK31" s="661"/>
      <c r="CL31" s="661"/>
      <c r="CM31" s="661"/>
      <c r="CN31" s="661"/>
      <c r="CO31" s="661"/>
      <c r="CP31" s="661"/>
      <c r="CQ31" s="662"/>
      <c r="CR31" s="645">
        <v>12577</v>
      </c>
      <c r="CS31" s="682"/>
      <c r="CT31" s="682"/>
      <c r="CU31" s="682"/>
      <c r="CV31" s="682"/>
      <c r="CW31" s="682"/>
      <c r="CX31" s="682"/>
      <c r="CY31" s="683"/>
      <c r="CZ31" s="650">
        <v>0.4</v>
      </c>
      <c r="DA31" s="679"/>
      <c r="DB31" s="679"/>
      <c r="DC31" s="684"/>
      <c r="DD31" s="654">
        <v>12577</v>
      </c>
      <c r="DE31" s="682"/>
      <c r="DF31" s="682"/>
      <c r="DG31" s="682"/>
      <c r="DH31" s="682"/>
      <c r="DI31" s="682"/>
      <c r="DJ31" s="682"/>
      <c r="DK31" s="683"/>
      <c r="DL31" s="654">
        <v>12577</v>
      </c>
      <c r="DM31" s="682"/>
      <c r="DN31" s="682"/>
      <c r="DO31" s="682"/>
      <c r="DP31" s="682"/>
      <c r="DQ31" s="682"/>
      <c r="DR31" s="682"/>
      <c r="DS31" s="682"/>
      <c r="DT31" s="682"/>
      <c r="DU31" s="682"/>
      <c r="DV31" s="683"/>
      <c r="DW31" s="650">
        <v>0.9</v>
      </c>
      <c r="DX31" s="679"/>
      <c r="DY31" s="679"/>
      <c r="DZ31" s="679"/>
      <c r="EA31" s="679"/>
      <c r="EB31" s="679"/>
      <c r="EC31" s="680"/>
    </row>
    <row r="32" spans="2:133" ht="11.25" customHeight="1" x14ac:dyDescent="0.15">
      <c r="B32" s="712" t="s">
        <v>312</v>
      </c>
      <c r="C32" s="713"/>
      <c r="D32" s="713"/>
      <c r="E32" s="713"/>
      <c r="F32" s="713"/>
      <c r="G32" s="713"/>
      <c r="H32" s="713"/>
      <c r="I32" s="713"/>
      <c r="J32" s="713"/>
      <c r="K32" s="713"/>
      <c r="L32" s="713"/>
      <c r="M32" s="713"/>
      <c r="N32" s="713"/>
      <c r="O32" s="713"/>
      <c r="P32" s="713"/>
      <c r="Q32" s="714"/>
      <c r="R32" s="645" t="s">
        <v>225</v>
      </c>
      <c r="S32" s="646"/>
      <c r="T32" s="646"/>
      <c r="U32" s="646"/>
      <c r="V32" s="646"/>
      <c r="W32" s="646"/>
      <c r="X32" s="646"/>
      <c r="Y32" s="647"/>
      <c r="Z32" s="648" t="s">
        <v>225</v>
      </c>
      <c r="AA32" s="648"/>
      <c r="AB32" s="648"/>
      <c r="AC32" s="648"/>
      <c r="AD32" s="649" t="s">
        <v>225</v>
      </c>
      <c r="AE32" s="649"/>
      <c r="AF32" s="649"/>
      <c r="AG32" s="649"/>
      <c r="AH32" s="649"/>
      <c r="AI32" s="649"/>
      <c r="AJ32" s="649"/>
      <c r="AK32" s="649"/>
      <c r="AL32" s="650" t="s">
        <v>225</v>
      </c>
      <c r="AM32" s="651"/>
      <c r="AN32" s="651"/>
      <c r="AO32" s="652"/>
      <c r="AP32" s="704"/>
      <c r="AQ32" s="705"/>
      <c r="AR32" s="705"/>
      <c r="AS32" s="705"/>
      <c r="AT32" s="709"/>
      <c r="AU32" s="228" t="s">
        <v>313</v>
      </c>
      <c r="AV32" s="228"/>
      <c r="AW32" s="228"/>
      <c r="AX32" s="642" t="s">
        <v>314</v>
      </c>
      <c r="AY32" s="643"/>
      <c r="AZ32" s="643"/>
      <c r="BA32" s="643"/>
      <c r="BB32" s="643"/>
      <c r="BC32" s="643"/>
      <c r="BD32" s="643"/>
      <c r="BE32" s="643"/>
      <c r="BF32" s="644"/>
      <c r="BG32" s="711">
        <v>99.9</v>
      </c>
      <c r="BH32" s="682"/>
      <c r="BI32" s="682"/>
      <c r="BJ32" s="682"/>
      <c r="BK32" s="682"/>
      <c r="BL32" s="682"/>
      <c r="BM32" s="651">
        <v>99.2</v>
      </c>
      <c r="BN32" s="699"/>
      <c r="BO32" s="699"/>
      <c r="BP32" s="699"/>
      <c r="BQ32" s="700"/>
      <c r="BR32" s="711">
        <v>100</v>
      </c>
      <c r="BS32" s="682"/>
      <c r="BT32" s="682"/>
      <c r="BU32" s="682"/>
      <c r="BV32" s="682"/>
      <c r="BW32" s="682"/>
      <c r="BX32" s="651">
        <v>98.4</v>
      </c>
      <c r="BY32" s="699"/>
      <c r="BZ32" s="699"/>
      <c r="CA32" s="699"/>
      <c r="CB32" s="700"/>
      <c r="CD32" s="695"/>
      <c r="CE32" s="696"/>
      <c r="CF32" s="660" t="s">
        <v>315</v>
      </c>
      <c r="CG32" s="661"/>
      <c r="CH32" s="661"/>
      <c r="CI32" s="661"/>
      <c r="CJ32" s="661"/>
      <c r="CK32" s="661"/>
      <c r="CL32" s="661"/>
      <c r="CM32" s="661"/>
      <c r="CN32" s="661"/>
      <c r="CO32" s="661"/>
      <c r="CP32" s="661"/>
      <c r="CQ32" s="662"/>
      <c r="CR32" s="645">
        <v>278</v>
      </c>
      <c r="CS32" s="646"/>
      <c r="CT32" s="646"/>
      <c r="CU32" s="646"/>
      <c r="CV32" s="646"/>
      <c r="CW32" s="646"/>
      <c r="CX32" s="646"/>
      <c r="CY32" s="647"/>
      <c r="CZ32" s="650">
        <v>0</v>
      </c>
      <c r="DA32" s="679"/>
      <c r="DB32" s="679"/>
      <c r="DC32" s="684"/>
      <c r="DD32" s="654">
        <v>278</v>
      </c>
      <c r="DE32" s="646"/>
      <c r="DF32" s="646"/>
      <c r="DG32" s="646"/>
      <c r="DH32" s="646"/>
      <c r="DI32" s="646"/>
      <c r="DJ32" s="646"/>
      <c r="DK32" s="647"/>
      <c r="DL32" s="654">
        <v>278</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316</v>
      </c>
      <c r="C33" s="643"/>
      <c r="D33" s="643"/>
      <c r="E33" s="643"/>
      <c r="F33" s="643"/>
      <c r="G33" s="643"/>
      <c r="H33" s="643"/>
      <c r="I33" s="643"/>
      <c r="J33" s="643"/>
      <c r="K33" s="643"/>
      <c r="L33" s="643"/>
      <c r="M33" s="643"/>
      <c r="N33" s="643"/>
      <c r="O33" s="643"/>
      <c r="P33" s="643"/>
      <c r="Q33" s="644"/>
      <c r="R33" s="645">
        <v>425974</v>
      </c>
      <c r="S33" s="646"/>
      <c r="T33" s="646"/>
      <c r="U33" s="646"/>
      <c r="V33" s="646"/>
      <c r="W33" s="646"/>
      <c r="X33" s="646"/>
      <c r="Y33" s="647"/>
      <c r="Z33" s="648">
        <v>12.1</v>
      </c>
      <c r="AA33" s="648"/>
      <c r="AB33" s="648"/>
      <c r="AC33" s="648"/>
      <c r="AD33" s="649" t="s">
        <v>225</v>
      </c>
      <c r="AE33" s="649"/>
      <c r="AF33" s="649"/>
      <c r="AG33" s="649"/>
      <c r="AH33" s="649"/>
      <c r="AI33" s="649"/>
      <c r="AJ33" s="649"/>
      <c r="AK33" s="649"/>
      <c r="AL33" s="650" t="s">
        <v>225</v>
      </c>
      <c r="AM33" s="651"/>
      <c r="AN33" s="651"/>
      <c r="AO33" s="652"/>
      <c r="AP33" s="706"/>
      <c r="AQ33" s="707"/>
      <c r="AR33" s="707"/>
      <c r="AS33" s="707"/>
      <c r="AT33" s="710"/>
      <c r="AU33" s="230"/>
      <c r="AV33" s="230"/>
      <c r="AW33" s="230"/>
      <c r="AX33" s="686" t="s">
        <v>317</v>
      </c>
      <c r="AY33" s="687"/>
      <c r="AZ33" s="687"/>
      <c r="BA33" s="687"/>
      <c r="BB33" s="687"/>
      <c r="BC33" s="687"/>
      <c r="BD33" s="687"/>
      <c r="BE33" s="687"/>
      <c r="BF33" s="688"/>
      <c r="BG33" s="715">
        <v>85.3</v>
      </c>
      <c r="BH33" s="716"/>
      <c r="BI33" s="716"/>
      <c r="BJ33" s="716"/>
      <c r="BK33" s="716"/>
      <c r="BL33" s="716"/>
      <c r="BM33" s="717">
        <v>76.099999999999994</v>
      </c>
      <c r="BN33" s="716"/>
      <c r="BO33" s="716"/>
      <c r="BP33" s="716"/>
      <c r="BQ33" s="718"/>
      <c r="BR33" s="715">
        <v>93.1</v>
      </c>
      <c r="BS33" s="716"/>
      <c r="BT33" s="716"/>
      <c r="BU33" s="716"/>
      <c r="BV33" s="716"/>
      <c r="BW33" s="716"/>
      <c r="BX33" s="717">
        <v>85.6</v>
      </c>
      <c r="BY33" s="716"/>
      <c r="BZ33" s="716"/>
      <c r="CA33" s="716"/>
      <c r="CB33" s="718"/>
      <c r="CD33" s="660" t="s">
        <v>318</v>
      </c>
      <c r="CE33" s="661"/>
      <c r="CF33" s="661"/>
      <c r="CG33" s="661"/>
      <c r="CH33" s="661"/>
      <c r="CI33" s="661"/>
      <c r="CJ33" s="661"/>
      <c r="CK33" s="661"/>
      <c r="CL33" s="661"/>
      <c r="CM33" s="661"/>
      <c r="CN33" s="661"/>
      <c r="CO33" s="661"/>
      <c r="CP33" s="661"/>
      <c r="CQ33" s="662"/>
      <c r="CR33" s="645">
        <v>1987979</v>
      </c>
      <c r="CS33" s="682"/>
      <c r="CT33" s="682"/>
      <c r="CU33" s="682"/>
      <c r="CV33" s="682"/>
      <c r="CW33" s="682"/>
      <c r="CX33" s="682"/>
      <c r="CY33" s="683"/>
      <c r="CZ33" s="650">
        <v>57.4</v>
      </c>
      <c r="DA33" s="679"/>
      <c r="DB33" s="679"/>
      <c r="DC33" s="684"/>
      <c r="DD33" s="654">
        <v>1306891</v>
      </c>
      <c r="DE33" s="682"/>
      <c r="DF33" s="682"/>
      <c r="DG33" s="682"/>
      <c r="DH33" s="682"/>
      <c r="DI33" s="682"/>
      <c r="DJ33" s="682"/>
      <c r="DK33" s="683"/>
      <c r="DL33" s="654">
        <v>584281</v>
      </c>
      <c r="DM33" s="682"/>
      <c r="DN33" s="682"/>
      <c r="DO33" s="682"/>
      <c r="DP33" s="682"/>
      <c r="DQ33" s="682"/>
      <c r="DR33" s="682"/>
      <c r="DS33" s="682"/>
      <c r="DT33" s="682"/>
      <c r="DU33" s="682"/>
      <c r="DV33" s="683"/>
      <c r="DW33" s="650">
        <v>41.2</v>
      </c>
      <c r="DX33" s="679"/>
      <c r="DY33" s="679"/>
      <c r="DZ33" s="679"/>
      <c r="EA33" s="679"/>
      <c r="EB33" s="679"/>
      <c r="EC33" s="680"/>
    </row>
    <row r="34" spans="2:133" ht="11.25" customHeight="1" x14ac:dyDescent="0.15">
      <c r="B34" s="642" t="s">
        <v>319</v>
      </c>
      <c r="C34" s="643"/>
      <c r="D34" s="643"/>
      <c r="E34" s="643"/>
      <c r="F34" s="643"/>
      <c r="G34" s="643"/>
      <c r="H34" s="643"/>
      <c r="I34" s="643"/>
      <c r="J34" s="643"/>
      <c r="K34" s="643"/>
      <c r="L34" s="643"/>
      <c r="M34" s="643"/>
      <c r="N34" s="643"/>
      <c r="O34" s="643"/>
      <c r="P34" s="643"/>
      <c r="Q34" s="644"/>
      <c r="R34" s="645">
        <v>8219</v>
      </c>
      <c r="S34" s="646"/>
      <c r="T34" s="646"/>
      <c r="U34" s="646"/>
      <c r="V34" s="646"/>
      <c r="W34" s="646"/>
      <c r="X34" s="646"/>
      <c r="Y34" s="647"/>
      <c r="Z34" s="648">
        <v>0.2</v>
      </c>
      <c r="AA34" s="648"/>
      <c r="AB34" s="648"/>
      <c r="AC34" s="648"/>
      <c r="AD34" s="649">
        <v>5592</v>
      </c>
      <c r="AE34" s="649"/>
      <c r="AF34" s="649"/>
      <c r="AG34" s="649"/>
      <c r="AH34" s="649"/>
      <c r="AI34" s="649"/>
      <c r="AJ34" s="649"/>
      <c r="AK34" s="649"/>
      <c r="AL34" s="650">
        <v>0.4</v>
      </c>
      <c r="AM34" s="651"/>
      <c r="AN34" s="651"/>
      <c r="AO34" s="652"/>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0" t="s">
        <v>320</v>
      </c>
      <c r="CE34" s="661"/>
      <c r="CF34" s="661"/>
      <c r="CG34" s="661"/>
      <c r="CH34" s="661"/>
      <c r="CI34" s="661"/>
      <c r="CJ34" s="661"/>
      <c r="CK34" s="661"/>
      <c r="CL34" s="661"/>
      <c r="CM34" s="661"/>
      <c r="CN34" s="661"/>
      <c r="CO34" s="661"/>
      <c r="CP34" s="661"/>
      <c r="CQ34" s="662"/>
      <c r="CR34" s="645">
        <v>408345</v>
      </c>
      <c r="CS34" s="646"/>
      <c r="CT34" s="646"/>
      <c r="CU34" s="646"/>
      <c r="CV34" s="646"/>
      <c r="CW34" s="646"/>
      <c r="CX34" s="646"/>
      <c r="CY34" s="647"/>
      <c r="CZ34" s="650">
        <v>11.8</v>
      </c>
      <c r="DA34" s="679"/>
      <c r="DB34" s="679"/>
      <c r="DC34" s="684"/>
      <c r="DD34" s="654">
        <v>352050</v>
      </c>
      <c r="DE34" s="646"/>
      <c r="DF34" s="646"/>
      <c r="DG34" s="646"/>
      <c r="DH34" s="646"/>
      <c r="DI34" s="646"/>
      <c r="DJ34" s="646"/>
      <c r="DK34" s="647"/>
      <c r="DL34" s="654">
        <v>199038</v>
      </c>
      <c r="DM34" s="646"/>
      <c r="DN34" s="646"/>
      <c r="DO34" s="646"/>
      <c r="DP34" s="646"/>
      <c r="DQ34" s="646"/>
      <c r="DR34" s="646"/>
      <c r="DS34" s="646"/>
      <c r="DT34" s="646"/>
      <c r="DU34" s="646"/>
      <c r="DV34" s="647"/>
      <c r="DW34" s="650">
        <v>14</v>
      </c>
      <c r="DX34" s="679"/>
      <c r="DY34" s="679"/>
      <c r="DZ34" s="679"/>
      <c r="EA34" s="679"/>
      <c r="EB34" s="679"/>
      <c r="EC34" s="680"/>
    </row>
    <row r="35" spans="2:133" ht="11.25" customHeight="1" x14ac:dyDescent="0.15">
      <c r="B35" s="642" t="s">
        <v>321</v>
      </c>
      <c r="C35" s="643"/>
      <c r="D35" s="643"/>
      <c r="E35" s="643"/>
      <c r="F35" s="643"/>
      <c r="G35" s="643"/>
      <c r="H35" s="643"/>
      <c r="I35" s="643"/>
      <c r="J35" s="643"/>
      <c r="K35" s="643"/>
      <c r="L35" s="643"/>
      <c r="M35" s="643"/>
      <c r="N35" s="643"/>
      <c r="O35" s="643"/>
      <c r="P35" s="643"/>
      <c r="Q35" s="644"/>
      <c r="R35" s="645">
        <v>11713</v>
      </c>
      <c r="S35" s="646"/>
      <c r="T35" s="646"/>
      <c r="U35" s="646"/>
      <c r="V35" s="646"/>
      <c r="W35" s="646"/>
      <c r="X35" s="646"/>
      <c r="Y35" s="647"/>
      <c r="Z35" s="648">
        <v>0.3</v>
      </c>
      <c r="AA35" s="648"/>
      <c r="AB35" s="648"/>
      <c r="AC35" s="648"/>
      <c r="AD35" s="649" t="s">
        <v>225</v>
      </c>
      <c r="AE35" s="649"/>
      <c r="AF35" s="649"/>
      <c r="AG35" s="649"/>
      <c r="AH35" s="649"/>
      <c r="AI35" s="649"/>
      <c r="AJ35" s="649"/>
      <c r="AK35" s="649"/>
      <c r="AL35" s="650" t="s">
        <v>225</v>
      </c>
      <c r="AM35" s="651"/>
      <c r="AN35" s="651"/>
      <c r="AO35" s="652"/>
      <c r="AP35" s="233"/>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25808</v>
      </c>
      <c r="CS35" s="682"/>
      <c r="CT35" s="682"/>
      <c r="CU35" s="682"/>
      <c r="CV35" s="682"/>
      <c r="CW35" s="682"/>
      <c r="CX35" s="682"/>
      <c r="CY35" s="683"/>
      <c r="CZ35" s="650">
        <v>0.7</v>
      </c>
      <c r="DA35" s="679"/>
      <c r="DB35" s="679"/>
      <c r="DC35" s="684"/>
      <c r="DD35" s="654">
        <v>16805</v>
      </c>
      <c r="DE35" s="682"/>
      <c r="DF35" s="682"/>
      <c r="DG35" s="682"/>
      <c r="DH35" s="682"/>
      <c r="DI35" s="682"/>
      <c r="DJ35" s="682"/>
      <c r="DK35" s="683"/>
      <c r="DL35" s="654">
        <v>8330</v>
      </c>
      <c r="DM35" s="682"/>
      <c r="DN35" s="682"/>
      <c r="DO35" s="682"/>
      <c r="DP35" s="682"/>
      <c r="DQ35" s="682"/>
      <c r="DR35" s="682"/>
      <c r="DS35" s="682"/>
      <c r="DT35" s="682"/>
      <c r="DU35" s="682"/>
      <c r="DV35" s="683"/>
      <c r="DW35" s="650">
        <v>0.6</v>
      </c>
      <c r="DX35" s="679"/>
      <c r="DY35" s="679"/>
      <c r="DZ35" s="679"/>
      <c r="EA35" s="679"/>
      <c r="EB35" s="679"/>
      <c r="EC35" s="680"/>
    </row>
    <row r="36" spans="2:133" ht="11.25" customHeight="1" x14ac:dyDescent="0.15">
      <c r="B36" s="642" t="s">
        <v>325</v>
      </c>
      <c r="C36" s="643"/>
      <c r="D36" s="643"/>
      <c r="E36" s="643"/>
      <c r="F36" s="643"/>
      <c r="G36" s="643"/>
      <c r="H36" s="643"/>
      <c r="I36" s="643"/>
      <c r="J36" s="643"/>
      <c r="K36" s="643"/>
      <c r="L36" s="643"/>
      <c r="M36" s="643"/>
      <c r="N36" s="643"/>
      <c r="O36" s="643"/>
      <c r="P36" s="643"/>
      <c r="Q36" s="644"/>
      <c r="R36" s="645">
        <v>491790</v>
      </c>
      <c r="S36" s="646"/>
      <c r="T36" s="646"/>
      <c r="U36" s="646"/>
      <c r="V36" s="646"/>
      <c r="W36" s="646"/>
      <c r="X36" s="646"/>
      <c r="Y36" s="647"/>
      <c r="Z36" s="648">
        <v>13.9</v>
      </c>
      <c r="AA36" s="648"/>
      <c r="AB36" s="648"/>
      <c r="AC36" s="648"/>
      <c r="AD36" s="649" t="s">
        <v>242</v>
      </c>
      <c r="AE36" s="649"/>
      <c r="AF36" s="649"/>
      <c r="AG36" s="649"/>
      <c r="AH36" s="649"/>
      <c r="AI36" s="649"/>
      <c r="AJ36" s="649"/>
      <c r="AK36" s="649"/>
      <c r="AL36" s="650" t="s">
        <v>225</v>
      </c>
      <c r="AM36" s="651"/>
      <c r="AN36" s="651"/>
      <c r="AO36" s="652"/>
      <c r="AP36" s="233"/>
      <c r="AQ36" s="719" t="s">
        <v>326</v>
      </c>
      <c r="AR36" s="720"/>
      <c r="AS36" s="720"/>
      <c r="AT36" s="720"/>
      <c r="AU36" s="720"/>
      <c r="AV36" s="720"/>
      <c r="AW36" s="720"/>
      <c r="AX36" s="720"/>
      <c r="AY36" s="721"/>
      <c r="AZ36" s="634">
        <v>266295</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5976</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741954</v>
      </c>
      <c r="CS36" s="646"/>
      <c r="CT36" s="646"/>
      <c r="CU36" s="646"/>
      <c r="CV36" s="646"/>
      <c r="CW36" s="646"/>
      <c r="CX36" s="646"/>
      <c r="CY36" s="647"/>
      <c r="CZ36" s="650">
        <v>21.4</v>
      </c>
      <c r="DA36" s="679"/>
      <c r="DB36" s="679"/>
      <c r="DC36" s="684"/>
      <c r="DD36" s="654">
        <v>284958</v>
      </c>
      <c r="DE36" s="646"/>
      <c r="DF36" s="646"/>
      <c r="DG36" s="646"/>
      <c r="DH36" s="646"/>
      <c r="DI36" s="646"/>
      <c r="DJ36" s="646"/>
      <c r="DK36" s="647"/>
      <c r="DL36" s="654">
        <v>238107</v>
      </c>
      <c r="DM36" s="646"/>
      <c r="DN36" s="646"/>
      <c r="DO36" s="646"/>
      <c r="DP36" s="646"/>
      <c r="DQ36" s="646"/>
      <c r="DR36" s="646"/>
      <c r="DS36" s="646"/>
      <c r="DT36" s="646"/>
      <c r="DU36" s="646"/>
      <c r="DV36" s="647"/>
      <c r="DW36" s="650">
        <v>16.8</v>
      </c>
      <c r="DX36" s="679"/>
      <c r="DY36" s="679"/>
      <c r="DZ36" s="679"/>
      <c r="EA36" s="679"/>
      <c r="EB36" s="679"/>
      <c r="EC36" s="680"/>
    </row>
    <row r="37" spans="2:133" ht="11.25" customHeight="1" x14ac:dyDescent="0.15">
      <c r="B37" s="642" t="s">
        <v>329</v>
      </c>
      <c r="C37" s="643"/>
      <c r="D37" s="643"/>
      <c r="E37" s="643"/>
      <c r="F37" s="643"/>
      <c r="G37" s="643"/>
      <c r="H37" s="643"/>
      <c r="I37" s="643"/>
      <c r="J37" s="643"/>
      <c r="K37" s="643"/>
      <c r="L37" s="643"/>
      <c r="M37" s="643"/>
      <c r="N37" s="643"/>
      <c r="O37" s="643"/>
      <c r="P37" s="643"/>
      <c r="Q37" s="644"/>
      <c r="R37" s="645">
        <v>37983</v>
      </c>
      <c r="S37" s="646"/>
      <c r="T37" s="646"/>
      <c r="U37" s="646"/>
      <c r="V37" s="646"/>
      <c r="W37" s="646"/>
      <c r="X37" s="646"/>
      <c r="Y37" s="647"/>
      <c r="Z37" s="648">
        <v>1.1000000000000001</v>
      </c>
      <c r="AA37" s="648"/>
      <c r="AB37" s="648"/>
      <c r="AC37" s="648"/>
      <c r="AD37" s="649" t="s">
        <v>225</v>
      </c>
      <c r="AE37" s="649"/>
      <c r="AF37" s="649"/>
      <c r="AG37" s="649"/>
      <c r="AH37" s="649"/>
      <c r="AI37" s="649"/>
      <c r="AJ37" s="649"/>
      <c r="AK37" s="649"/>
      <c r="AL37" s="650" t="s">
        <v>225</v>
      </c>
      <c r="AM37" s="651"/>
      <c r="AN37" s="651"/>
      <c r="AO37" s="652"/>
      <c r="AQ37" s="723" t="s">
        <v>330</v>
      </c>
      <c r="AR37" s="724"/>
      <c r="AS37" s="724"/>
      <c r="AT37" s="724"/>
      <c r="AU37" s="724"/>
      <c r="AV37" s="724"/>
      <c r="AW37" s="724"/>
      <c r="AX37" s="724"/>
      <c r="AY37" s="725"/>
      <c r="AZ37" s="645">
        <v>86000</v>
      </c>
      <c r="BA37" s="646"/>
      <c r="BB37" s="646"/>
      <c r="BC37" s="646"/>
      <c r="BD37" s="682"/>
      <c r="BE37" s="682"/>
      <c r="BF37" s="700"/>
      <c r="BG37" s="660" t="s">
        <v>331</v>
      </c>
      <c r="BH37" s="661"/>
      <c r="BI37" s="661"/>
      <c r="BJ37" s="661"/>
      <c r="BK37" s="661"/>
      <c r="BL37" s="661"/>
      <c r="BM37" s="661"/>
      <c r="BN37" s="661"/>
      <c r="BO37" s="661"/>
      <c r="BP37" s="661"/>
      <c r="BQ37" s="661"/>
      <c r="BR37" s="661"/>
      <c r="BS37" s="661"/>
      <c r="BT37" s="661"/>
      <c r="BU37" s="662"/>
      <c r="BV37" s="645">
        <v>2377</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333439</v>
      </c>
      <c r="CS37" s="682"/>
      <c r="CT37" s="682"/>
      <c r="CU37" s="682"/>
      <c r="CV37" s="682"/>
      <c r="CW37" s="682"/>
      <c r="CX37" s="682"/>
      <c r="CY37" s="683"/>
      <c r="CZ37" s="650">
        <v>9.6</v>
      </c>
      <c r="DA37" s="679"/>
      <c r="DB37" s="679"/>
      <c r="DC37" s="684"/>
      <c r="DD37" s="654">
        <v>165058</v>
      </c>
      <c r="DE37" s="682"/>
      <c r="DF37" s="682"/>
      <c r="DG37" s="682"/>
      <c r="DH37" s="682"/>
      <c r="DI37" s="682"/>
      <c r="DJ37" s="682"/>
      <c r="DK37" s="683"/>
      <c r="DL37" s="654">
        <v>156285</v>
      </c>
      <c r="DM37" s="682"/>
      <c r="DN37" s="682"/>
      <c r="DO37" s="682"/>
      <c r="DP37" s="682"/>
      <c r="DQ37" s="682"/>
      <c r="DR37" s="682"/>
      <c r="DS37" s="682"/>
      <c r="DT37" s="682"/>
      <c r="DU37" s="682"/>
      <c r="DV37" s="683"/>
      <c r="DW37" s="650">
        <v>11</v>
      </c>
      <c r="DX37" s="679"/>
      <c r="DY37" s="679"/>
      <c r="DZ37" s="679"/>
      <c r="EA37" s="679"/>
      <c r="EB37" s="679"/>
      <c r="EC37" s="680"/>
    </row>
    <row r="38" spans="2:133" ht="11.25" customHeight="1" x14ac:dyDescent="0.15">
      <c r="B38" s="642" t="s">
        <v>333</v>
      </c>
      <c r="C38" s="643"/>
      <c r="D38" s="643"/>
      <c r="E38" s="643"/>
      <c r="F38" s="643"/>
      <c r="G38" s="643"/>
      <c r="H38" s="643"/>
      <c r="I38" s="643"/>
      <c r="J38" s="643"/>
      <c r="K38" s="643"/>
      <c r="L38" s="643"/>
      <c r="M38" s="643"/>
      <c r="N38" s="643"/>
      <c r="O38" s="643"/>
      <c r="P38" s="643"/>
      <c r="Q38" s="644"/>
      <c r="R38" s="645">
        <v>69482</v>
      </c>
      <c r="S38" s="646"/>
      <c r="T38" s="646"/>
      <c r="U38" s="646"/>
      <c r="V38" s="646"/>
      <c r="W38" s="646"/>
      <c r="X38" s="646"/>
      <c r="Y38" s="647"/>
      <c r="Z38" s="648">
        <v>2</v>
      </c>
      <c r="AA38" s="648"/>
      <c r="AB38" s="648"/>
      <c r="AC38" s="648"/>
      <c r="AD38" s="649">
        <v>89</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29434</v>
      </c>
      <c r="BA38" s="646"/>
      <c r="BB38" s="646"/>
      <c r="BC38" s="646"/>
      <c r="BD38" s="682"/>
      <c r="BE38" s="682"/>
      <c r="BF38" s="700"/>
      <c r="BG38" s="660" t="s">
        <v>335</v>
      </c>
      <c r="BH38" s="661"/>
      <c r="BI38" s="661"/>
      <c r="BJ38" s="661"/>
      <c r="BK38" s="661"/>
      <c r="BL38" s="661"/>
      <c r="BM38" s="661"/>
      <c r="BN38" s="661"/>
      <c r="BO38" s="661"/>
      <c r="BP38" s="661"/>
      <c r="BQ38" s="661"/>
      <c r="BR38" s="661"/>
      <c r="BS38" s="661"/>
      <c r="BT38" s="661"/>
      <c r="BU38" s="662"/>
      <c r="BV38" s="645">
        <v>353</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236861</v>
      </c>
      <c r="CS38" s="646"/>
      <c r="CT38" s="646"/>
      <c r="CU38" s="646"/>
      <c r="CV38" s="646"/>
      <c r="CW38" s="646"/>
      <c r="CX38" s="646"/>
      <c r="CY38" s="647"/>
      <c r="CZ38" s="650">
        <v>6.8</v>
      </c>
      <c r="DA38" s="679"/>
      <c r="DB38" s="679"/>
      <c r="DC38" s="684"/>
      <c r="DD38" s="654">
        <v>196563</v>
      </c>
      <c r="DE38" s="646"/>
      <c r="DF38" s="646"/>
      <c r="DG38" s="646"/>
      <c r="DH38" s="646"/>
      <c r="DI38" s="646"/>
      <c r="DJ38" s="646"/>
      <c r="DK38" s="647"/>
      <c r="DL38" s="654">
        <v>138661</v>
      </c>
      <c r="DM38" s="646"/>
      <c r="DN38" s="646"/>
      <c r="DO38" s="646"/>
      <c r="DP38" s="646"/>
      <c r="DQ38" s="646"/>
      <c r="DR38" s="646"/>
      <c r="DS38" s="646"/>
      <c r="DT38" s="646"/>
      <c r="DU38" s="646"/>
      <c r="DV38" s="647"/>
      <c r="DW38" s="650">
        <v>9.8000000000000007</v>
      </c>
      <c r="DX38" s="679"/>
      <c r="DY38" s="679"/>
      <c r="DZ38" s="679"/>
      <c r="EA38" s="679"/>
      <c r="EB38" s="679"/>
      <c r="EC38" s="680"/>
    </row>
    <row r="39" spans="2:133" ht="11.25" customHeight="1" x14ac:dyDescent="0.15">
      <c r="B39" s="642" t="s">
        <v>337</v>
      </c>
      <c r="C39" s="643"/>
      <c r="D39" s="643"/>
      <c r="E39" s="643"/>
      <c r="F39" s="643"/>
      <c r="G39" s="643"/>
      <c r="H39" s="643"/>
      <c r="I39" s="643"/>
      <c r="J39" s="643"/>
      <c r="K39" s="643"/>
      <c r="L39" s="643"/>
      <c r="M39" s="643"/>
      <c r="N39" s="643"/>
      <c r="O39" s="643"/>
      <c r="P39" s="643"/>
      <c r="Q39" s="644"/>
      <c r="R39" s="645">
        <v>467900</v>
      </c>
      <c r="S39" s="646"/>
      <c r="T39" s="646"/>
      <c r="U39" s="646"/>
      <c r="V39" s="646"/>
      <c r="W39" s="646"/>
      <c r="X39" s="646"/>
      <c r="Y39" s="647"/>
      <c r="Z39" s="648">
        <v>13.2</v>
      </c>
      <c r="AA39" s="648"/>
      <c r="AB39" s="648"/>
      <c r="AC39" s="648"/>
      <c r="AD39" s="649" t="s">
        <v>225</v>
      </c>
      <c r="AE39" s="649"/>
      <c r="AF39" s="649"/>
      <c r="AG39" s="649"/>
      <c r="AH39" s="649"/>
      <c r="AI39" s="649"/>
      <c r="AJ39" s="649"/>
      <c r="AK39" s="649"/>
      <c r="AL39" s="650" t="s">
        <v>225</v>
      </c>
      <c r="AM39" s="651"/>
      <c r="AN39" s="651"/>
      <c r="AO39" s="652"/>
      <c r="AQ39" s="723" t="s">
        <v>338</v>
      </c>
      <c r="AR39" s="724"/>
      <c r="AS39" s="724"/>
      <c r="AT39" s="724"/>
      <c r="AU39" s="724"/>
      <c r="AV39" s="724"/>
      <c r="AW39" s="724"/>
      <c r="AX39" s="724"/>
      <c r="AY39" s="725"/>
      <c r="AZ39" s="645" t="s">
        <v>225</v>
      </c>
      <c r="BA39" s="646"/>
      <c r="BB39" s="646"/>
      <c r="BC39" s="646"/>
      <c r="BD39" s="682"/>
      <c r="BE39" s="682"/>
      <c r="BF39" s="700"/>
      <c r="BG39" s="660" t="s">
        <v>339</v>
      </c>
      <c r="BH39" s="661"/>
      <c r="BI39" s="661"/>
      <c r="BJ39" s="661"/>
      <c r="BK39" s="661"/>
      <c r="BL39" s="661"/>
      <c r="BM39" s="661"/>
      <c r="BN39" s="661"/>
      <c r="BO39" s="661"/>
      <c r="BP39" s="661"/>
      <c r="BQ39" s="661"/>
      <c r="BR39" s="661"/>
      <c r="BS39" s="661"/>
      <c r="BT39" s="661"/>
      <c r="BU39" s="662"/>
      <c r="BV39" s="645">
        <v>518</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551591</v>
      </c>
      <c r="CS39" s="682"/>
      <c r="CT39" s="682"/>
      <c r="CU39" s="682"/>
      <c r="CV39" s="682"/>
      <c r="CW39" s="682"/>
      <c r="CX39" s="682"/>
      <c r="CY39" s="683"/>
      <c r="CZ39" s="650">
        <v>15.9</v>
      </c>
      <c r="DA39" s="679"/>
      <c r="DB39" s="679"/>
      <c r="DC39" s="684"/>
      <c r="DD39" s="654">
        <v>456370</v>
      </c>
      <c r="DE39" s="682"/>
      <c r="DF39" s="682"/>
      <c r="DG39" s="682"/>
      <c r="DH39" s="682"/>
      <c r="DI39" s="682"/>
      <c r="DJ39" s="682"/>
      <c r="DK39" s="683"/>
      <c r="DL39" s="654" t="s">
        <v>225</v>
      </c>
      <c r="DM39" s="682"/>
      <c r="DN39" s="682"/>
      <c r="DO39" s="682"/>
      <c r="DP39" s="682"/>
      <c r="DQ39" s="682"/>
      <c r="DR39" s="682"/>
      <c r="DS39" s="682"/>
      <c r="DT39" s="682"/>
      <c r="DU39" s="682"/>
      <c r="DV39" s="683"/>
      <c r="DW39" s="650" t="s">
        <v>225</v>
      </c>
      <c r="DX39" s="679"/>
      <c r="DY39" s="679"/>
      <c r="DZ39" s="679"/>
      <c r="EA39" s="679"/>
      <c r="EB39" s="679"/>
      <c r="EC39" s="680"/>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225</v>
      </c>
      <c r="S40" s="646"/>
      <c r="T40" s="646"/>
      <c r="U40" s="646"/>
      <c r="V40" s="646"/>
      <c r="W40" s="646"/>
      <c r="X40" s="646"/>
      <c r="Y40" s="647"/>
      <c r="Z40" s="648" t="s">
        <v>225</v>
      </c>
      <c r="AA40" s="648"/>
      <c r="AB40" s="648"/>
      <c r="AC40" s="648"/>
      <c r="AD40" s="649" t="s">
        <v>225</v>
      </c>
      <c r="AE40" s="649"/>
      <c r="AF40" s="649"/>
      <c r="AG40" s="649"/>
      <c r="AH40" s="649"/>
      <c r="AI40" s="649"/>
      <c r="AJ40" s="649"/>
      <c r="AK40" s="649"/>
      <c r="AL40" s="650" t="s">
        <v>225</v>
      </c>
      <c r="AM40" s="651"/>
      <c r="AN40" s="651"/>
      <c r="AO40" s="652"/>
      <c r="AQ40" s="723" t="s">
        <v>342</v>
      </c>
      <c r="AR40" s="724"/>
      <c r="AS40" s="724"/>
      <c r="AT40" s="724"/>
      <c r="AU40" s="724"/>
      <c r="AV40" s="724"/>
      <c r="AW40" s="724"/>
      <c r="AX40" s="724"/>
      <c r="AY40" s="725"/>
      <c r="AZ40" s="645" t="s">
        <v>225</v>
      </c>
      <c r="BA40" s="646"/>
      <c r="BB40" s="646"/>
      <c r="BC40" s="646"/>
      <c r="BD40" s="682"/>
      <c r="BE40" s="682"/>
      <c r="BF40" s="700"/>
      <c r="BG40" s="726" t="s">
        <v>343</v>
      </c>
      <c r="BH40" s="727"/>
      <c r="BI40" s="727"/>
      <c r="BJ40" s="727"/>
      <c r="BK40" s="727"/>
      <c r="BL40" s="234"/>
      <c r="BM40" s="661" t="s">
        <v>344</v>
      </c>
      <c r="BN40" s="661"/>
      <c r="BO40" s="661"/>
      <c r="BP40" s="661"/>
      <c r="BQ40" s="661"/>
      <c r="BR40" s="661"/>
      <c r="BS40" s="661"/>
      <c r="BT40" s="661"/>
      <c r="BU40" s="662"/>
      <c r="BV40" s="645">
        <v>82</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23420</v>
      </c>
      <c r="CS40" s="646"/>
      <c r="CT40" s="646"/>
      <c r="CU40" s="646"/>
      <c r="CV40" s="646"/>
      <c r="CW40" s="646"/>
      <c r="CX40" s="646"/>
      <c r="CY40" s="647"/>
      <c r="CZ40" s="650">
        <v>0.7</v>
      </c>
      <c r="DA40" s="679"/>
      <c r="DB40" s="679"/>
      <c r="DC40" s="684"/>
      <c r="DD40" s="654">
        <v>145</v>
      </c>
      <c r="DE40" s="646"/>
      <c r="DF40" s="646"/>
      <c r="DG40" s="646"/>
      <c r="DH40" s="646"/>
      <c r="DI40" s="646"/>
      <c r="DJ40" s="646"/>
      <c r="DK40" s="647"/>
      <c r="DL40" s="654">
        <v>145</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346</v>
      </c>
      <c r="C41" s="643"/>
      <c r="D41" s="643"/>
      <c r="E41" s="643"/>
      <c r="F41" s="643"/>
      <c r="G41" s="643"/>
      <c r="H41" s="643"/>
      <c r="I41" s="643"/>
      <c r="J41" s="643"/>
      <c r="K41" s="643"/>
      <c r="L41" s="643"/>
      <c r="M41" s="643"/>
      <c r="N41" s="643"/>
      <c r="O41" s="643"/>
      <c r="P41" s="643"/>
      <c r="Q41" s="644"/>
      <c r="R41" s="645" t="s">
        <v>225</v>
      </c>
      <c r="S41" s="646"/>
      <c r="T41" s="646"/>
      <c r="U41" s="646"/>
      <c r="V41" s="646"/>
      <c r="W41" s="646"/>
      <c r="X41" s="646"/>
      <c r="Y41" s="647"/>
      <c r="Z41" s="648" t="s">
        <v>225</v>
      </c>
      <c r="AA41" s="648"/>
      <c r="AB41" s="648"/>
      <c r="AC41" s="648"/>
      <c r="AD41" s="649" t="s">
        <v>225</v>
      </c>
      <c r="AE41" s="649"/>
      <c r="AF41" s="649"/>
      <c r="AG41" s="649"/>
      <c r="AH41" s="649"/>
      <c r="AI41" s="649"/>
      <c r="AJ41" s="649"/>
      <c r="AK41" s="649"/>
      <c r="AL41" s="650" t="s">
        <v>225</v>
      </c>
      <c r="AM41" s="651"/>
      <c r="AN41" s="651"/>
      <c r="AO41" s="652"/>
      <c r="AQ41" s="723" t="s">
        <v>347</v>
      </c>
      <c r="AR41" s="724"/>
      <c r="AS41" s="724"/>
      <c r="AT41" s="724"/>
      <c r="AU41" s="724"/>
      <c r="AV41" s="724"/>
      <c r="AW41" s="724"/>
      <c r="AX41" s="724"/>
      <c r="AY41" s="725"/>
      <c r="AZ41" s="645">
        <v>44006</v>
      </c>
      <c r="BA41" s="646"/>
      <c r="BB41" s="646"/>
      <c r="BC41" s="646"/>
      <c r="BD41" s="682"/>
      <c r="BE41" s="682"/>
      <c r="BF41" s="700"/>
      <c r="BG41" s="726"/>
      <c r="BH41" s="727"/>
      <c r="BI41" s="727"/>
      <c r="BJ41" s="727"/>
      <c r="BK41" s="727"/>
      <c r="BL41" s="234"/>
      <c r="BM41" s="661" t="s">
        <v>348</v>
      </c>
      <c r="BN41" s="661"/>
      <c r="BO41" s="661"/>
      <c r="BP41" s="661"/>
      <c r="BQ41" s="661"/>
      <c r="BR41" s="661"/>
      <c r="BS41" s="661"/>
      <c r="BT41" s="661"/>
      <c r="BU41" s="662"/>
      <c r="BV41" s="645" t="s">
        <v>225</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225</v>
      </c>
      <c r="CS41" s="682"/>
      <c r="CT41" s="682"/>
      <c r="CU41" s="682"/>
      <c r="CV41" s="682"/>
      <c r="CW41" s="682"/>
      <c r="CX41" s="682"/>
      <c r="CY41" s="683"/>
      <c r="CZ41" s="650" t="s">
        <v>225</v>
      </c>
      <c r="DA41" s="679"/>
      <c r="DB41" s="679"/>
      <c r="DC41" s="684"/>
      <c r="DD41" s="654" t="s">
        <v>225</v>
      </c>
      <c r="DE41" s="682"/>
      <c r="DF41" s="682"/>
      <c r="DG41" s="682"/>
      <c r="DH41" s="682"/>
      <c r="DI41" s="682"/>
      <c r="DJ41" s="682"/>
      <c r="DK41" s="683"/>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42" t="s">
        <v>350</v>
      </c>
      <c r="C42" s="643"/>
      <c r="D42" s="643"/>
      <c r="E42" s="643"/>
      <c r="F42" s="643"/>
      <c r="G42" s="643"/>
      <c r="H42" s="643"/>
      <c r="I42" s="643"/>
      <c r="J42" s="643"/>
      <c r="K42" s="643"/>
      <c r="L42" s="643"/>
      <c r="M42" s="643"/>
      <c r="N42" s="643"/>
      <c r="O42" s="643"/>
      <c r="P42" s="643"/>
      <c r="Q42" s="644"/>
      <c r="R42" s="645">
        <v>33500</v>
      </c>
      <c r="S42" s="646"/>
      <c r="T42" s="646"/>
      <c r="U42" s="646"/>
      <c r="V42" s="646"/>
      <c r="W42" s="646"/>
      <c r="X42" s="646"/>
      <c r="Y42" s="647"/>
      <c r="Z42" s="648">
        <v>0.9</v>
      </c>
      <c r="AA42" s="648"/>
      <c r="AB42" s="648"/>
      <c r="AC42" s="648"/>
      <c r="AD42" s="649" t="s">
        <v>225</v>
      </c>
      <c r="AE42" s="649"/>
      <c r="AF42" s="649"/>
      <c r="AG42" s="649"/>
      <c r="AH42" s="649"/>
      <c r="AI42" s="649"/>
      <c r="AJ42" s="649"/>
      <c r="AK42" s="649"/>
      <c r="AL42" s="650" t="s">
        <v>225</v>
      </c>
      <c r="AM42" s="651"/>
      <c r="AN42" s="651"/>
      <c r="AO42" s="652"/>
      <c r="AQ42" s="744" t="s">
        <v>351</v>
      </c>
      <c r="AR42" s="745"/>
      <c r="AS42" s="745"/>
      <c r="AT42" s="745"/>
      <c r="AU42" s="745"/>
      <c r="AV42" s="745"/>
      <c r="AW42" s="745"/>
      <c r="AX42" s="745"/>
      <c r="AY42" s="746"/>
      <c r="AZ42" s="736">
        <v>106855</v>
      </c>
      <c r="BA42" s="737"/>
      <c r="BB42" s="737"/>
      <c r="BC42" s="737"/>
      <c r="BD42" s="716"/>
      <c r="BE42" s="716"/>
      <c r="BF42" s="718"/>
      <c r="BG42" s="728"/>
      <c r="BH42" s="729"/>
      <c r="BI42" s="729"/>
      <c r="BJ42" s="729"/>
      <c r="BK42" s="729"/>
      <c r="BL42" s="235"/>
      <c r="BM42" s="671" t="s">
        <v>352</v>
      </c>
      <c r="BN42" s="671"/>
      <c r="BO42" s="671"/>
      <c r="BP42" s="671"/>
      <c r="BQ42" s="671"/>
      <c r="BR42" s="671"/>
      <c r="BS42" s="671"/>
      <c r="BT42" s="671"/>
      <c r="BU42" s="672"/>
      <c r="BV42" s="736">
        <v>302</v>
      </c>
      <c r="BW42" s="737"/>
      <c r="BX42" s="737"/>
      <c r="BY42" s="737"/>
      <c r="BZ42" s="737"/>
      <c r="CA42" s="737"/>
      <c r="CB42" s="743"/>
      <c r="CD42" s="642" t="s">
        <v>353</v>
      </c>
      <c r="CE42" s="643"/>
      <c r="CF42" s="643"/>
      <c r="CG42" s="643"/>
      <c r="CH42" s="643"/>
      <c r="CI42" s="643"/>
      <c r="CJ42" s="643"/>
      <c r="CK42" s="643"/>
      <c r="CL42" s="643"/>
      <c r="CM42" s="643"/>
      <c r="CN42" s="643"/>
      <c r="CO42" s="643"/>
      <c r="CP42" s="643"/>
      <c r="CQ42" s="644"/>
      <c r="CR42" s="645">
        <v>632975</v>
      </c>
      <c r="CS42" s="646"/>
      <c r="CT42" s="646"/>
      <c r="CU42" s="646"/>
      <c r="CV42" s="646"/>
      <c r="CW42" s="646"/>
      <c r="CX42" s="646"/>
      <c r="CY42" s="647"/>
      <c r="CZ42" s="650">
        <v>18.3</v>
      </c>
      <c r="DA42" s="651"/>
      <c r="DB42" s="651"/>
      <c r="DC42" s="663"/>
      <c r="DD42" s="654">
        <v>96392</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43" s="686" t="s">
        <v>354</v>
      </c>
      <c r="C43" s="687"/>
      <c r="D43" s="687"/>
      <c r="E43" s="687"/>
      <c r="F43" s="687"/>
      <c r="G43" s="687"/>
      <c r="H43" s="687"/>
      <c r="I43" s="687"/>
      <c r="J43" s="687"/>
      <c r="K43" s="687"/>
      <c r="L43" s="687"/>
      <c r="M43" s="687"/>
      <c r="N43" s="687"/>
      <c r="O43" s="687"/>
      <c r="P43" s="687"/>
      <c r="Q43" s="688"/>
      <c r="R43" s="736">
        <v>3532246</v>
      </c>
      <c r="S43" s="737"/>
      <c r="T43" s="737"/>
      <c r="U43" s="737"/>
      <c r="V43" s="737"/>
      <c r="W43" s="737"/>
      <c r="X43" s="737"/>
      <c r="Y43" s="738"/>
      <c r="Z43" s="739">
        <v>100</v>
      </c>
      <c r="AA43" s="739"/>
      <c r="AB43" s="739"/>
      <c r="AC43" s="739"/>
      <c r="AD43" s="740">
        <v>1384227</v>
      </c>
      <c r="AE43" s="740"/>
      <c r="AF43" s="740"/>
      <c r="AG43" s="740"/>
      <c r="AH43" s="740"/>
      <c r="AI43" s="740"/>
      <c r="AJ43" s="740"/>
      <c r="AK43" s="740"/>
      <c r="AL43" s="741">
        <v>100</v>
      </c>
      <c r="AM43" s="717"/>
      <c r="AN43" s="717"/>
      <c r="AO43" s="742"/>
      <c r="BV43" s="236"/>
      <c r="BW43" s="236"/>
      <c r="BX43" s="236"/>
      <c r="BY43" s="236"/>
      <c r="BZ43" s="236"/>
      <c r="CA43" s="236"/>
      <c r="CB43" s="236"/>
      <c r="CD43" s="642" t="s">
        <v>355</v>
      </c>
      <c r="CE43" s="643"/>
      <c r="CF43" s="643"/>
      <c r="CG43" s="643"/>
      <c r="CH43" s="643"/>
      <c r="CI43" s="643"/>
      <c r="CJ43" s="643"/>
      <c r="CK43" s="643"/>
      <c r="CL43" s="643"/>
      <c r="CM43" s="643"/>
      <c r="CN43" s="643"/>
      <c r="CO43" s="643"/>
      <c r="CP43" s="643"/>
      <c r="CQ43" s="644"/>
      <c r="CR43" s="645">
        <v>8269</v>
      </c>
      <c r="CS43" s="682"/>
      <c r="CT43" s="682"/>
      <c r="CU43" s="682"/>
      <c r="CV43" s="682"/>
      <c r="CW43" s="682"/>
      <c r="CX43" s="682"/>
      <c r="CY43" s="683"/>
      <c r="CZ43" s="650">
        <v>0.2</v>
      </c>
      <c r="DA43" s="679"/>
      <c r="DB43" s="679"/>
      <c r="DC43" s="684"/>
      <c r="DD43" s="654">
        <v>8269</v>
      </c>
      <c r="DE43" s="682"/>
      <c r="DF43" s="682"/>
      <c r="DG43" s="682"/>
      <c r="DH43" s="682"/>
      <c r="DI43" s="682"/>
      <c r="DJ43" s="682"/>
      <c r="DK43" s="683"/>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57" t="s">
        <v>302</v>
      </c>
      <c r="CE44" s="758"/>
      <c r="CF44" s="642" t="s">
        <v>356</v>
      </c>
      <c r="CG44" s="643"/>
      <c r="CH44" s="643"/>
      <c r="CI44" s="643"/>
      <c r="CJ44" s="643"/>
      <c r="CK44" s="643"/>
      <c r="CL44" s="643"/>
      <c r="CM44" s="643"/>
      <c r="CN44" s="643"/>
      <c r="CO44" s="643"/>
      <c r="CP44" s="643"/>
      <c r="CQ44" s="644"/>
      <c r="CR44" s="645">
        <v>632975</v>
      </c>
      <c r="CS44" s="646"/>
      <c r="CT44" s="646"/>
      <c r="CU44" s="646"/>
      <c r="CV44" s="646"/>
      <c r="CW44" s="646"/>
      <c r="CX44" s="646"/>
      <c r="CY44" s="647"/>
      <c r="CZ44" s="650">
        <v>18.3</v>
      </c>
      <c r="DA44" s="651"/>
      <c r="DB44" s="651"/>
      <c r="DC44" s="663"/>
      <c r="DD44" s="654">
        <v>96392</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B45" s="238" t="s">
        <v>357</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59"/>
      <c r="CE45" s="760"/>
      <c r="CF45" s="642" t="s">
        <v>358</v>
      </c>
      <c r="CG45" s="643"/>
      <c r="CH45" s="643"/>
      <c r="CI45" s="643"/>
      <c r="CJ45" s="643"/>
      <c r="CK45" s="643"/>
      <c r="CL45" s="643"/>
      <c r="CM45" s="643"/>
      <c r="CN45" s="643"/>
      <c r="CO45" s="643"/>
      <c r="CP45" s="643"/>
      <c r="CQ45" s="644"/>
      <c r="CR45" s="645">
        <v>84665</v>
      </c>
      <c r="CS45" s="682"/>
      <c r="CT45" s="682"/>
      <c r="CU45" s="682"/>
      <c r="CV45" s="682"/>
      <c r="CW45" s="682"/>
      <c r="CX45" s="682"/>
      <c r="CY45" s="683"/>
      <c r="CZ45" s="650">
        <v>2.4</v>
      </c>
      <c r="DA45" s="679"/>
      <c r="DB45" s="679"/>
      <c r="DC45" s="684"/>
      <c r="DD45" s="654">
        <v>1765</v>
      </c>
      <c r="DE45" s="682"/>
      <c r="DF45" s="682"/>
      <c r="DG45" s="682"/>
      <c r="DH45" s="682"/>
      <c r="DI45" s="682"/>
      <c r="DJ45" s="682"/>
      <c r="DK45" s="683"/>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9" t="s">
        <v>359</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59"/>
      <c r="CE46" s="760"/>
      <c r="CF46" s="642" t="s">
        <v>360</v>
      </c>
      <c r="CG46" s="643"/>
      <c r="CH46" s="643"/>
      <c r="CI46" s="643"/>
      <c r="CJ46" s="643"/>
      <c r="CK46" s="643"/>
      <c r="CL46" s="643"/>
      <c r="CM46" s="643"/>
      <c r="CN46" s="643"/>
      <c r="CO46" s="643"/>
      <c r="CP46" s="643"/>
      <c r="CQ46" s="644"/>
      <c r="CR46" s="645">
        <v>528589</v>
      </c>
      <c r="CS46" s="646"/>
      <c r="CT46" s="646"/>
      <c r="CU46" s="646"/>
      <c r="CV46" s="646"/>
      <c r="CW46" s="646"/>
      <c r="CX46" s="646"/>
      <c r="CY46" s="647"/>
      <c r="CZ46" s="650">
        <v>15.3</v>
      </c>
      <c r="DA46" s="651"/>
      <c r="DB46" s="651"/>
      <c r="DC46" s="663"/>
      <c r="DD46" s="654">
        <v>93905</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361</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59"/>
      <c r="CE47" s="760"/>
      <c r="CF47" s="642" t="s">
        <v>362</v>
      </c>
      <c r="CG47" s="643"/>
      <c r="CH47" s="643"/>
      <c r="CI47" s="643"/>
      <c r="CJ47" s="643"/>
      <c r="CK47" s="643"/>
      <c r="CL47" s="643"/>
      <c r="CM47" s="643"/>
      <c r="CN47" s="643"/>
      <c r="CO47" s="643"/>
      <c r="CP47" s="643"/>
      <c r="CQ47" s="644"/>
      <c r="CR47" s="645" t="s">
        <v>242</v>
      </c>
      <c r="CS47" s="682"/>
      <c r="CT47" s="682"/>
      <c r="CU47" s="682"/>
      <c r="CV47" s="682"/>
      <c r="CW47" s="682"/>
      <c r="CX47" s="682"/>
      <c r="CY47" s="683"/>
      <c r="CZ47" s="650" t="s">
        <v>137</v>
      </c>
      <c r="DA47" s="679"/>
      <c r="DB47" s="679"/>
      <c r="DC47" s="684"/>
      <c r="DD47" s="654" t="s">
        <v>242</v>
      </c>
      <c r="DE47" s="682"/>
      <c r="DF47" s="682"/>
      <c r="DG47" s="682"/>
      <c r="DH47" s="682"/>
      <c r="DI47" s="682"/>
      <c r="DJ47" s="682"/>
      <c r="DK47" s="683"/>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61"/>
      <c r="CE48" s="762"/>
      <c r="CF48" s="642" t="s">
        <v>363</v>
      </c>
      <c r="CG48" s="643"/>
      <c r="CH48" s="643"/>
      <c r="CI48" s="643"/>
      <c r="CJ48" s="643"/>
      <c r="CK48" s="643"/>
      <c r="CL48" s="643"/>
      <c r="CM48" s="643"/>
      <c r="CN48" s="643"/>
      <c r="CO48" s="643"/>
      <c r="CP48" s="643"/>
      <c r="CQ48" s="644"/>
      <c r="CR48" s="645" t="s">
        <v>242</v>
      </c>
      <c r="CS48" s="646"/>
      <c r="CT48" s="646"/>
      <c r="CU48" s="646"/>
      <c r="CV48" s="646"/>
      <c r="CW48" s="646"/>
      <c r="CX48" s="646"/>
      <c r="CY48" s="647"/>
      <c r="CZ48" s="650" t="s">
        <v>242</v>
      </c>
      <c r="DA48" s="651"/>
      <c r="DB48" s="651"/>
      <c r="DC48" s="663"/>
      <c r="DD48" s="654" t="s">
        <v>242</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86" t="s">
        <v>364</v>
      </c>
      <c r="CE49" s="687"/>
      <c r="CF49" s="687"/>
      <c r="CG49" s="687"/>
      <c r="CH49" s="687"/>
      <c r="CI49" s="687"/>
      <c r="CJ49" s="687"/>
      <c r="CK49" s="687"/>
      <c r="CL49" s="687"/>
      <c r="CM49" s="687"/>
      <c r="CN49" s="687"/>
      <c r="CO49" s="687"/>
      <c r="CP49" s="687"/>
      <c r="CQ49" s="688"/>
      <c r="CR49" s="736">
        <v>3462012</v>
      </c>
      <c r="CS49" s="716"/>
      <c r="CT49" s="716"/>
      <c r="CU49" s="716"/>
      <c r="CV49" s="716"/>
      <c r="CW49" s="716"/>
      <c r="CX49" s="716"/>
      <c r="CY49" s="747"/>
      <c r="CZ49" s="741">
        <v>100</v>
      </c>
      <c r="DA49" s="748"/>
      <c r="DB49" s="748"/>
      <c r="DC49" s="749"/>
      <c r="DD49" s="750">
        <v>2132358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UEULgh6n1DIGejHQFyitCLauHv60sLuvxQKMccyZhm8txfoBPMJ7tUi7apD+NEcbLDlhR+B7y7tGF5y/uKjng==" saltValue="BIHpgmLmpeppTq6qS39Y6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47" zoomScale="70" zoomScaleNormal="25" zoomScaleSheetLayoutView="70" workbookViewId="0">
      <selection activeCell="AF63" sqref="AF63:AJ6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12" t="s">
        <v>366</v>
      </c>
      <c r="DK2" s="813"/>
      <c r="DL2" s="813"/>
      <c r="DM2" s="813"/>
      <c r="DN2" s="813"/>
      <c r="DO2" s="814"/>
      <c r="DP2" s="249"/>
      <c r="DQ2" s="812" t="s">
        <v>367</v>
      </c>
      <c r="DR2" s="813"/>
      <c r="DS2" s="813"/>
      <c r="DT2" s="813"/>
      <c r="DU2" s="813"/>
      <c r="DV2" s="813"/>
      <c r="DW2" s="813"/>
      <c r="DX2" s="813"/>
      <c r="DY2" s="813"/>
      <c r="DZ2" s="81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15" t="s">
        <v>368</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9" t="s">
        <v>370</v>
      </c>
      <c r="B5" s="790"/>
      <c r="C5" s="790"/>
      <c r="D5" s="790"/>
      <c r="E5" s="790"/>
      <c r="F5" s="790"/>
      <c r="G5" s="790"/>
      <c r="H5" s="790"/>
      <c r="I5" s="790"/>
      <c r="J5" s="790"/>
      <c r="K5" s="790"/>
      <c r="L5" s="790"/>
      <c r="M5" s="790"/>
      <c r="N5" s="790"/>
      <c r="O5" s="790"/>
      <c r="P5" s="791"/>
      <c r="Q5" s="766" t="s">
        <v>371</v>
      </c>
      <c r="R5" s="767"/>
      <c r="S5" s="767"/>
      <c r="T5" s="767"/>
      <c r="U5" s="768"/>
      <c r="V5" s="766" t="s">
        <v>372</v>
      </c>
      <c r="W5" s="767"/>
      <c r="X5" s="767"/>
      <c r="Y5" s="767"/>
      <c r="Z5" s="768"/>
      <c r="AA5" s="766" t="s">
        <v>373</v>
      </c>
      <c r="AB5" s="767"/>
      <c r="AC5" s="767"/>
      <c r="AD5" s="767"/>
      <c r="AE5" s="767"/>
      <c r="AF5" s="816" t="s">
        <v>374</v>
      </c>
      <c r="AG5" s="767"/>
      <c r="AH5" s="767"/>
      <c r="AI5" s="767"/>
      <c r="AJ5" s="778"/>
      <c r="AK5" s="767" t="s">
        <v>375</v>
      </c>
      <c r="AL5" s="767"/>
      <c r="AM5" s="767"/>
      <c r="AN5" s="767"/>
      <c r="AO5" s="768"/>
      <c r="AP5" s="766" t="s">
        <v>376</v>
      </c>
      <c r="AQ5" s="767"/>
      <c r="AR5" s="767"/>
      <c r="AS5" s="767"/>
      <c r="AT5" s="768"/>
      <c r="AU5" s="766" t="s">
        <v>377</v>
      </c>
      <c r="AV5" s="767"/>
      <c r="AW5" s="767"/>
      <c r="AX5" s="767"/>
      <c r="AY5" s="778"/>
      <c r="AZ5" s="256"/>
      <c r="BA5" s="256"/>
      <c r="BB5" s="256"/>
      <c r="BC5" s="256"/>
      <c r="BD5" s="256"/>
      <c r="BE5" s="257"/>
      <c r="BF5" s="257"/>
      <c r="BG5" s="257"/>
      <c r="BH5" s="257"/>
      <c r="BI5" s="257"/>
      <c r="BJ5" s="257"/>
      <c r="BK5" s="257"/>
      <c r="BL5" s="257"/>
      <c r="BM5" s="257"/>
      <c r="BN5" s="257"/>
      <c r="BO5" s="257"/>
      <c r="BP5" s="257"/>
      <c r="BQ5" s="789" t="s">
        <v>378</v>
      </c>
      <c r="BR5" s="790"/>
      <c r="BS5" s="790"/>
      <c r="BT5" s="790"/>
      <c r="BU5" s="790"/>
      <c r="BV5" s="790"/>
      <c r="BW5" s="790"/>
      <c r="BX5" s="790"/>
      <c r="BY5" s="790"/>
      <c r="BZ5" s="790"/>
      <c r="CA5" s="790"/>
      <c r="CB5" s="790"/>
      <c r="CC5" s="790"/>
      <c r="CD5" s="790"/>
      <c r="CE5" s="790"/>
      <c r="CF5" s="790"/>
      <c r="CG5" s="791"/>
      <c r="CH5" s="766" t="s">
        <v>379</v>
      </c>
      <c r="CI5" s="767"/>
      <c r="CJ5" s="767"/>
      <c r="CK5" s="767"/>
      <c r="CL5" s="768"/>
      <c r="CM5" s="766" t="s">
        <v>380</v>
      </c>
      <c r="CN5" s="767"/>
      <c r="CO5" s="767"/>
      <c r="CP5" s="767"/>
      <c r="CQ5" s="768"/>
      <c r="CR5" s="766" t="s">
        <v>381</v>
      </c>
      <c r="CS5" s="767"/>
      <c r="CT5" s="767"/>
      <c r="CU5" s="767"/>
      <c r="CV5" s="768"/>
      <c r="CW5" s="766" t="s">
        <v>382</v>
      </c>
      <c r="CX5" s="767"/>
      <c r="CY5" s="767"/>
      <c r="CZ5" s="767"/>
      <c r="DA5" s="768"/>
      <c r="DB5" s="766" t="s">
        <v>383</v>
      </c>
      <c r="DC5" s="767"/>
      <c r="DD5" s="767"/>
      <c r="DE5" s="767"/>
      <c r="DF5" s="768"/>
      <c r="DG5" s="772" t="s">
        <v>384</v>
      </c>
      <c r="DH5" s="773"/>
      <c r="DI5" s="773"/>
      <c r="DJ5" s="773"/>
      <c r="DK5" s="774"/>
      <c r="DL5" s="772" t="s">
        <v>385</v>
      </c>
      <c r="DM5" s="773"/>
      <c r="DN5" s="773"/>
      <c r="DO5" s="773"/>
      <c r="DP5" s="774"/>
      <c r="DQ5" s="766" t="s">
        <v>386</v>
      </c>
      <c r="DR5" s="767"/>
      <c r="DS5" s="767"/>
      <c r="DT5" s="767"/>
      <c r="DU5" s="768"/>
      <c r="DV5" s="766" t="s">
        <v>377</v>
      </c>
      <c r="DW5" s="767"/>
      <c r="DX5" s="767"/>
      <c r="DY5" s="767"/>
      <c r="DZ5" s="778"/>
      <c r="EA5" s="254"/>
    </row>
    <row r="6" spans="1:131" s="255" customFormat="1" ht="26.25" customHeight="1" thickBot="1" x14ac:dyDescent="0.2">
      <c r="A6" s="792"/>
      <c r="B6" s="793"/>
      <c r="C6" s="793"/>
      <c r="D6" s="793"/>
      <c r="E6" s="793"/>
      <c r="F6" s="793"/>
      <c r="G6" s="793"/>
      <c r="H6" s="793"/>
      <c r="I6" s="793"/>
      <c r="J6" s="793"/>
      <c r="K6" s="793"/>
      <c r="L6" s="793"/>
      <c r="M6" s="793"/>
      <c r="N6" s="793"/>
      <c r="O6" s="793"/>
      <c r="P6" s="794"/>
      <c r="Q6" s="769"/>
      <c r="R6" s="770"/>
      <c r="S6" s="770"/>
      <c r="T6" s="770"/>
      <c r="U6" s="771"/>
      <c r="V6" s="769"/>
      <c r="W6" s="770"/>
      <c r="X6" s="770"/>
      <c r="Y6" s="770"/>
      <c r="Z6" s="771"/>
      <c r="AA6" s="769"/>
      <c r="AB6" s="770"/>
      <c r="AC6" s="770"/>
      <c r="AD6" s="770"/>
      <c r="AE6" s="770"/>
      <c r="AF6" s="817"/>
      <c r="AG6" s="770"/>
      <c r="AH6" s="770"/>
      <c r="AI6" s="770"/>
      <c r="AJ6" s="779"/>
      <c r="AK6" s="770"/>
      <c r="AL6" s="770"/>
      <c r="AM6" s="770"/>
      <c r="AN6" s="770"/>
      <c r="AO6" s="771"/>
      <c r="AP6" s="769"/>
      <c r="AQ6" s="770"/>
      <c r="AR6" s="770"/>
      <c r="AS6" s="770"/>
      <c r="AT6" s="771"/>
      <c r="AU6" s="769"/>
      <c r="AV6" s="770"/>
      <c r="AW6" s="770"/>
      <c r="AX6" s="770"/>
      <c r="AY6" s="779"/>
      <c r="AZ6" s="252"/>
      <c r="BA6" s="252"/>
      <c r="BB6" s="252"/>
      <c r="BC6" s="252"/>
      <c r="BD6" s="252"/>
      <c r="BE6" s="253"/>
      <c r="BF6" s="253"/>
      <c r="BG6" s="253"/>
      <c r="BH6" s="253"/>
      <c r="BI6" s="253"/>
      <c r="BJ6" s="253"/>
      <c r="BK6" s="253"/>
      <c r="BL6" s="253"/>
      <c r="BM6" s="253"/>
      <c r="BN6" s="253"/>
      <c r="BO6" s="253"/>
      <c r="BP6" s="253"/>
      <c r="BQ6" s="792"/>
      <c r="BR6" s="793"/>
      <c r="BS6" s="793"/>
      <c r="BT6" s="793"/>
      <c r="BU6" s="793"/>
      <c r="BV6" s="793"/>
      <c r="BW6" s="793"/>
      <c r="BX6" s="793"/>
      <c r="BY6" s="793"/>
      <c r="BZ6" s="793"/>
      <c r="CA6" s="793"/>
      <c r="CB6" s="793"/>
      <c r="CC6" s="793"/>
      <c r="CD6" s="793"/>
      <c r="CE6" s="793"/>
      <c r="CF6" s="793"/>
      <c r="CG6" s="794"/>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75"/>
      <c r="DH6" s="776"/>
      <c r="DI6" s="776"/>
      <c r="DJ6" s="776"/>
      <c r="DK6" s="777"/>
      <c r="DL6" s="775"/>
      <c r="DM6" s="776"/>
      <c r="DN6" s="776"/>
      <c r="DO6" s="776"/>
      <c r="DP6" s="777"/>
      <c r="DQ6" s="769"/>
      <c r="DR6" s="770"/>
      <c r="DS6" s="770"/>
      <c r="DT6" s="770"/>
      <c r="DU6" s="771"/>
      <c r="DV6" s="769"/>
      <c r="DW6" s="770"/>
      <c r="DX6" s="770"/>
      <c r="DY6" s="770"/>
      <c r="DZ6" s="779"/>
      <c r="EA6" s="254"/>
    </row>
    <row r="7" spans="1:131" s="255" customFormat="1" ht="26.25" customHeight="1" thickTop="1" x14ac:dyDescent="0.15">
      <c r="A7" s="258">
        <v>1</v>
      </c>
      <c r="B7" s="780" t="s">
        <v>387</v>
      </c>
      <c r="C7" s="781"/>
      <c r="D7" s="781"/>
      <c r="E7" s="781"/>
      <c r="F7" s="781"/>
      <c r="G7" s="781"/>
      <c r="H7" s="781"/>
      <c r="I7" s="781"/>
      <c r="J7" s="781"/>
      <c r="K7" s="781"/>
      <c r="L7" s="781"/>
      <c r="M7" s="781"/>
      <c r="N7" s="781"/>
      <c r="O7" s="781"/>
      <c r="P7" s="782"/>
      <c r="Q7" s="783">
        <v>3532</v>
      </c>
      <c r="R7" s="784"/>
      <c r="S7" s="784"/>
      <c r="T7" s="784"/>
      <c r="U7" s="784"/>
      <c r="V7" s="784">
        <v>3462</v>
      </c>
      <c r="W7" s="784"/>
      <c r="X7" s="784"/>
      <c r="Y7" s="784"/>
      <c r="Z7" s="784"/>
      <c r="AA7" s="784">
        <v>70</v>
      </c>
      <c r="AB7" s="784"/>
      <c r="AC7" s="784"/>
      <c r="AD7" s="784"/>
      <c r="AE7" s="785"/>
      <c r="AF7" s="786">
        <v>69</v>
      </c>
      <c r="AG7" s="787"/>
      <c r="AH7" s="787"/>
      <c r="AI7" s="787"/>
      <c r="AJ7" s="788"/>
      <c r="AK7" s="829">
        <v>490</v>
      </c>
      <c r="AL7" s="830"/>
      <c r="AM7" s="830"/>
      <c r="AN7" s="830"/>
      <c r="AO7" s="830"/>
      <c r="AP7" s="830">
        <v>3161</v>
      </c>
      <c r="AQ7" s="830"/>
      <c r="AR7" s="830"/>
      <c r="AS7" s="830"/>
      <c r="AT7" s="830"/>
      <c r="AU7" s="831"/>
      <c r="AV7" s="831"/>
      <c r="AW7" s="831"/>
      <c r="AX7" s="831"/>
      <c r="AY7" s="832"/>
      <c r="AZ7" s="252"/>
      <c r="BA7" s="252"/>
      <c r="BB7" s="252"/>
      <c r="BC7" s="252"/>
      <c r="BD7" s="252"/>
      <c r="BE7" s="253"/>
      <c r="BF7" s="253"/>
      <c r="BG7" s="253"/>
      <c r="BH7" s="253"/>
      <c r="BI7" s="253"/>
      <c r="BJ7" s="253"/>
      <c r="BK7" s="253"/>
      <c r="BL7" s="253"/>
      <c r="BM7" s="253"/>
      <c r="BN7" s="253"/>
      <c r="BO7" s="253"/>
      <c r="BP7" s="253"/>
      <c r="BQ7" s="259">
        <v>1</v>
      </c>
      <c r="BR7" s="260"/>
      <c r="BS7" s="833"/>
      <c r="BT7" s="834"/>
      <c r="BU7" s="834"/>
      <c r="BV7" s="834"/>
      <c r="BW7" s="834"/>
      <c r="BX7" s="834"/>
      <c r="BY7" s="834"/>
      <c r="BZ7" s="834"/>
      <c r="CA7" s="834"/>
      <c r="CB7" s="834"/>
      <c r="CC7" s="834"/>
      <c r="CD7" s="834"/>
      <c r="CE7" s="834"/>
      <c r="CF7" s="834"/>
      <c r="CG7" s="835"/>
      <c r="CH7" s="826"/>
      <c r="CI7" s="827"/>
      <c r="CJ7" s="827"/>
      <c r="CK7" s="827"/>
      <c r="CL7" s="828"/>
      <c r="CM7" s="826"/>
      <c r="CN7" s="827"/>
      <c r="CO7" s="827"/>
      <c r="CP7" s="827"/>
      <c r="CQ7" s="828"/>
      <c r="CR7" s="826"/>
      <c r="CS7" s="827"/>
      <c r="CT7" s="827"/>
      <c r="CU7" s="827"/>
      <c r="CV7" s="828"/>
      <c r="CW7" s="826"/>
      <c r="CX7" s="827"/>
      <c r="CY7" s="827"/>
      <c r="CZ7" s="827"/>
      <c r="DA7" s="828"/>
      <c r="DB7" s="826"/>
      <c r="DC7" s="827"/>
      <c r="DD7" s="827"/>
      <c r="DE7" s="827"/>
      <c r="DF7" s="828"/>
      <c r="DG7" s="826"/>
      <c r="DH7" s="827"/>
      <c r="DI7" s="827"/>
      <c r="DJ7" s="827"/>
      <c r="DK7" s="828"/>
      <c r="DL7" s="826"/>
      <c r="DM7" s="827"/>
      <c r="DN7" s="827"/>
      <c r="DO7" s="827"/>
      <c r="DP7" s="828"/>
      <c r="DQ7" s="826"/>
      <c r="DR7" s="827"/>
      <c r="DS7" s="827"/>
      <c r="DT7" s="827"/>
      <c r="DU7" s="828"/>
      <c r="DV7" s="818"/>
      <c r="DW7" s="819"/>
      <c r="DX7" s="819"/>
      <c r="DY7" s="819"/>
      <c r="DZ7" s="820"/>
      <c r="EA7" s="254"/>
    </row>
    <row r="8" spans="1:131" s="255" customFormat="1" ht="26.25" customHeight="1" x14ac:dyDescent="0.15">
      <c r="A8" s="261">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21"/>
      <c r="AL8" s="822"/>
      <c r="AM8" s="822"/>
      <c r="AN8" s="822"/>
      <c r="AO8" s="822"/>
      <c r="AP8" s="822"/>
      <c r="AQ8" s="822"/>
      <c r="AR8" s="822"/>
      <c r="AS8" s="822"/>
      <c r="AT8" s="822"/>
      <c r="AU8" s="810"/>
      <c r="AV8" s="810"/>
      <c r="AW8" s="810"/>
      <c r="AX8" s="810"/>
      <c r="AY8" s="811"/>
      <c r="AZ8" s="252"/>
      <c r="BA8" s="252"/>
      <c r="BB8" s="252"/>
      <c r="BC8" s="252"/>
      <c r="BD8" s="252"/>
      <c r="BE8" s="253"/>
      <c r="BF8" s="253"/>
      <c r="BG8" s="253"/>
      <c r="BH8" s="253"/>
      <c r="BI8" s="253"/>
      <c r="BJ8" s="253"/>
      <c r="BK8" s="253"/>
      <c r="BL8" s="253"/>
      <c r="BM8" s="253"/>
      <c r="BN8" s="253"/>
      <c r="BO8" s="253"/>
      <c r="BP8" s="253"/>
      <c r="BQ8" s="262">
        <v>2</v>
      </c>
      <c r="BR8" s="263"/>
      <c r="BS8" s="823"/>
      <c r="BT8" s="824"/>
      <c r="BU8" s="824"/>
      <c r="BV8" s="824"/>
      <c r="BW8" s="824"/>
      <c r="BX8" s="824"/>
      <c r="BY8" s="824"/>
      <c r="BZ8" s="824"/>
      <c r="CA8" s="824"/>
      <c r="CB8" s="824"/>
      <c r="CC8" s="824"/>
      <c r="CD8" s="824"/>
      <c r="CE8" s="824"/>
      <c r="CF8" s="824"/>
      <c r="CG8" s="825"/>
      <c r="CH8" s="795"/>
      <c r="CI8" s="796"/>
      <c r="CJ8" s="796"/>
      <c r="CK8" s="796"/>
      <c r="CL8" s="797"/>
      <c r="CM8" s="795"/>
      <c r="CN8" s="796"/>
      <c r="CO8" s="796"/>
      <c r="CP8" s="796"/>
      <c r="CQ8" s="797"/>
      <c r="CR8" s="795"/>
      <c r="CS8" s="796"/>
      <c r="CT8" s="796"/>
      <c r="CU8" s="796"/>
      <c r="CV8" s="797"/>
      <c r="CW8" s="795"/>
      <c r="CX8" s="796"/>
      <c r="CY8" s="796"/>
      <c r="CZ8" s="796"/>
      <c r="DA8" s="797"/>
      <c r="DB8" s="795"/>
      <c r="DC8" s="796"/>
      <c r="DD8" s="796"/>
      <c r="DE8" s="796"/>
      <c r="DF8" s="797"/>
      <c r="DG8" s="795"/>
      <c r="DH8" s="796"/>
      <c r="DI8" s="796"/>
      <c r="DJ8" s="796"/>
      <c r="DK8" s="797"/>
      <c r="DL8" s="795"/>
      <c r="DM8" s="796"/>
      <c r="DN8" s="796"/>
      <c r="DO8" s="796"/>
      <c r="DP8" s="797"/>
      <c r="DQ8" s="795"/>
      <c r="DR8" s="796"/>
      <c r="DS8" s="796"/>
      <c r="DT8" s="796"/>
      <c r="DU8" s="797"/>
      <c r="DV8" s="798"/>
      <c r="DW8" s="799"/>
      <c r="DX8" s="799"/>
      <c r="DY8" s="799"/>
      <c r="DZ8" s="800"/>
      <c r="EA8" s="254"/>
    </row>
    <row r="9" spans="1:131" s="255" customFormat="1" ht="26.25" customHeight="1" x14ac:dyDescent="0.15">
      <c r="A9" s="261">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21"/>
      <c r="AL9" s="822"/>
      <c r="AM9" s="822"/>
      <c r="AN9" s="822"/>
      <c r="AO9" s="822"/>
      <c r="AP9" s="822"/>
      <c r="AQ9" s="822"/>
      <c r="AR9" s="822"/>
      <c r="AS9" s="822"/>
      <c r="AT9" s="822"/>
      <c r="AU9" s="810"/>
      <c r="AV9" s="810"/>
      <c r="AW9" s="810"/>
      <c r="AX9" s="810"/>
      <c r="AY9" s="811"/>
      <c r="AZ9" s="252"/>
      <c r="BA9" s="252"/>
      <c r="BB9" s="252"/>
      <c r="BC9" s="252"/>
      <c r="BD9" s="252"/>
      <c r="BE9" s="253"/>
      <c r="BF9" s="253"/>
      <c r="BG9" s="253"/>
      <c r="BH9" s="253"/>
      <c r="BI9" s="253"/>
      <c r="BJ9" s="253"/>
      <c r="BK9" s="253"/>
      <c r="BL9" s="253"/>
      <c r="BM9" s="253"/>
      <c r="BN9" s="253"/>
      <c r="BO9" s="253"/>
      <c r="BP9" s="253"/>
      <c r="BQ9" s="262">
        <v>3</v>
      </c>
      <c r="BR9" s="263"/>
      <c r="BS9" s="823"/>
      <c r="BT9" s="824"/>
      <c r="BU9" s="824"/>
      <c r="BV9" s="824"/>
      <c r="BW9" s="824"/>
      <c r="BX9" s="824"/>
      <c r="BY9" s="824"/>
      <c r="BZ9" s="824"/>
      <c r="CA9" s="824"/>
      <c r="CB9" s="824"/>
      <c r="CC9" s="824"/>
      <c r="CD9" s="824"/>
      <c r="CE9" s="824"/>
      <c r="CF9" s="824"/>
      <c r="CG9" s="825"/>
      <c r="CH9" s="795"/>
      <c r="CI9" s="796"/>
      <c r="CJ9" s="796"/>
      <c r="CK9" s="796"/>
      <c r="CL9" s="797"/>
      <c r="CM9" s="795"/>
      <c r="CN9" s="796"/>
      <c r="CO9" s="796"/>
      <c r="CP9" s="796"/>
      <c r="CQ9" s="797"/>
      <c r="CR9" s="795"/>
      <c r="CS9" s="796"/>
      <c r="CT9" s="796"/>
      <c r="CU9" s="796"/>
      <c r="CV9" s="797"/>
      <c r="CW9" s="795"/>
      <c r="CX9" s="796"/>
      <c r="CY9" s="796"/>
      <c r="CZ9" s="796"/>
      <c r="DA9" s="797"/>
      <c r="DB9" s="795"/>
      <c r="DC9" s="796"/>
      <c r="DD9" s="796"/>
      <c r="DE9" s="796"/>
      <c r="DF9" s="797"/>
      <c r="DG9" s="795"/>
      <c r="DH9" s="796"/>
      <c r="DI9" s="796"/>
      <c r="DJ9" s="796"/>
      <c r="DK9" s="797"/>
      <c r="DL9" s="795"/>
      <c r="DM9" s="796"/>
      <c r="DN9" s="796"/>
      <c r="DO9" s="796"/>
      <c r="DP9" s="797"/>
      <c r="DQ9" s="795"/>
      <c r="DR9" s="796"/>
      <c r="DS9" s="796"/>
      <c r="DT9" s="796"/>
      <c r="DU9" s="797"/>
      <c r="DV9" s="798"/>
      <c r="DW9" s="799"/>
      <c r="DX9" s="799"/>
      <c r="DY9" s="799"/>
      <c r="DZ9" s="800"/>
      <c r="EA9" s="254"/>
    </row>
    <row r="10" spans="1:131" s="255" customFormat="1" ht="26.25" customHeight="1" x14ac:dyDescent="0.15">
      <c r="A10" s="261">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21"/>
      <c r="AL10" s="822"/>
      <c r="AM10" s="822"/>
      <c r="AN10" s="822"/>
      <c r="AO10" s="822"/>
      <c r="AP10" s="822"/>
      <c r="AQ10" s="822"/>
      <c r="AR10" s="822"/>
      <c r="AS10" s="822"/>
      <c r="AT10" s="822"/>
      <c r="AU10" s="810"/>
      <c r="AV10" s="810"/>
      <c r="AW10" s="810"/>
      <c r="AX10" s="810"/>
      <c r="AY10" s="811"/>
      <c r="AZ10" s="252"/>
      <c r="BA10" s="252"/>
      <c r="BB10" s="252"/>
      <c r="BC10" s="252"/>
      <c r="BD10" s="252"/>
      <c r="BE10" s="253"/>
      <c r="BF10" s="253"/>
      <c r="BG10" s="253"/>
      <c r="BH10" s="253"/>
      <c r="BI10" s="253"/>
      <c r="BJ10" s="253"/>
      <c r="BK10" s="253"/>
      <c r="BL10" s="253"/>
      <c r="BM10" s="253"/>
      <c r="BN10" s="253"/>
      <c r="BO10" s="253"/>
      <c r="BP10" s="253"/>
      <c r="BQ10" s="262">
        <v>4</v>
      </c>
      <c r="BR10" s="263"/>
      <c r="BS10" s="823"/>
      <c r="BT10" s="824"/>
      <c r="BU10" s="824"/>
      <c r="BV10" s="824"/>
      <c r="BW10" s="824"/>
      <c r="BX10" s="824"/>
      <c r="BY10" s="824"/>
      <c r="BZ10" s="824"/>
      <c r="CA10" s="824"/>
      <c r="CB10" s="824"/>
      <c r="CC10" s="824"/>
      <c r="CD10" s="824"/>
      <c r="CE10" s="824"/>
      <c r="CF10" s="824"/>
      <c r="CG10" s="825"/>
      <c r="CH10" s="795"/>
      <c r="CI10" s="796"/>
      <c r="CJ10" s="796"/>
      <c r="CK10" s="796"/>
      <c r="CL10" s="797"/>
      <c r="CM10" s="795"/>
      <c r="CN10" s="796"/>
      <c r="CO10" s="796"/>
      <c r="CP10" s="796"/>
      <c r="CQ10" s="797"/>
      <c r="CR10" s="795"/>
      <c r="CS10" s="796"/>
      <c r="CT10" s="796"/>
      <c r="CU10" s="796"/>
      <c r="CV10" s="797"/>
      <c r="CW10" s="795"/>
      <c r="CX10" s="796"/>
      <c r="CY10" s="796"/>
      <c r="CZ10" s="796"/>
      <c r="DA10" s="797"/>
      <c r="DB10" s="795"/>
      <c r="DC10" s="796"/>
      <c r="DD10" s="796"/>
      <c r="DE10" s="796"/>
      <c r="DF10" s="797"/>
      <c r="DG10" s="795"/>
      <c r="DH10" s="796"/>
      <c r="DI10" s="796"/>
      <c r="DJ10" s="796"/>
      <c r="DK10" s="797"/>
      <c r="DL10" s="795"/>
      <c r="DM10" s="796"/>
      <c r="DN10" s="796"/>
      <c r="DO10" s="796"/>
      <c r="DP10" s="797"/>
      <c r="DQ10" s="795"/>
      <c r="DR10" s="796"/>
      <c r="DS10" s="796"/>
      <c r="DT10" s="796"/>
      <c r="DU10" s="797"/>
      <c r="DV10" s="798"/>
      <c r="DW10" s="799"/>
      <c r="DX10" s="799"/>
      <c r="DY10" s="799"/>
      <c r="DZ10" s="800"/>
      <c r="EA10" s="254"/>
    </row>
    <row r="11" spans="1:131" s="255" customFormat="1" ht="26.25" customHeight="1" x14ac:dyDescent="0.15">
      <c r="A11" s="261">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21"/>
      <c r="AL11" s="822"/>
      <c r="AM11" s="822"/>
      <c r="AN11" s="822"/>
      <c r="AO11" s="822"/>
      <c r="AP11" s="822"/>
      <c r="AQ11" s="822"/>
      <c r="AR11" s="822"/>
      <c r="AS11" s="822"/>
      <c r="AT11" s="822"/>
      <c r="AU11" s="810"/>
      <c r="AV11" s="810"/>
      <c r="AW11" s="810"/>
      <c r="AX11" s="810"/>
      <c r="AY11" s="811"/>
      <c r="AZ11" s="252"/>
      <c r="BA11" s="252"/>
      <c r="BB11" s="252"/>
      <c r="BC11" s="252"/>
      <c r="BD11" s="252"/>
      <c r="BE11" s="253"/>
      <c r="BF11" s="253"/>
      <c r="BG11" s="253"/>
      <c r="BH11" s="253"/>
      <c r="BI11" s="253"/>
      <c r="BJ11" s="253"/>
      <c r="BK11" s="253"/>
      <c r="BL11" s="253"/>
      <c r="BM11" s="253"/>
      <c r="BN11" s="253"/>
      <c r="BO11" s="253"/>
      <c r="BP11" s="253"/>
      <c r="BQ11" s="262">
        <v>5</v>
      </c>
      <c r="BR11" s="263"/>
      <c r="BS11" s="823"/>
      <c r="BT11" s="824"/>
      <c r="BU11" s="824"/>
      <c r="BV11" s="824"/>
      <c r="BW11" s="824"/>
      <c r="BX11" s="824"/>
      <c r="BY11" s="824"/>
      <c r="BZ11" s="824"/>
      <c r="CA11" s="824"/>
      <c r="CB11" s="824"/>
      <c r="CC11" s="824"/>
      <c r="CD11" s="824"/>
      <c r="CE11" s="824"/>
      <c r="CF11" s="824"/>
      <c r="CG11" s="825"/>
      <c r="CH11" s="795"/>
      <c r="CI11" s="796"/>
      <c r="CJ11" s="796"/>
      <c r="CK11" s="796"/>
      <c r="CL11" s="797"/>
      <c r="CM11" s="795"/>
      <c r="CN11" s="796"/>
      <c r="CO11" s="796"/>
      <c r="CP11" s="796"/>
      <c r="CQ11" s="797"/>
      <c r="CR11" s="795"/>
      <c r="CS11" s="796"/>
      <c r="CT11" s="796"/>
      <c r="CU11" s="796"/>
      <c r="CV11" s="797"/>
      <c r="CW11" s="795"/>
      <c r="CX11" s="796"/>
      <c r="CY11" s="796"/>
      <c r="CZ11" s="796"/>
      <c r="DA11" s="797"/>
      <c r="DB11" s="795"/>
      <c r="DC11" s="796"/>
      <c r="DD11" s="796"/>
      <c r="DE11" s="796"/>
      <c r="DF11" s="797"/>
      <c r="DG11" s="795"/>
      <c r="DH11" s="796"/>
      <c r="DI11" s="796"/>
      <c r="DJ11" s="796"/>
      <c r="DK11" s="797"/>
      <c r="DL11" s="795"/>
      <c r="DM11" s="796"/>
      <c r="DN11" s="796"/>
      <c r="DO11" s="796"/>
      <c r="DP11" s="797"/>
      <c r="DQ11" s="795"/>
      <c r="DR11" s="796"/>
      <c r="DS11" s="796"/>
      <c r="DT11" s="796"/>
      <c r="DU11" s="797"/>
      <c r="DV11" s="798"/>
      <c r="DW11" s="799"/>
      <c r="DX11" s="799"/>
      <c r="DY11" s="799"/>
      <c r="DZ11" s="800"/>
      <c r="EA11" s="254"/>
    </row>
    <row r="12" spans="1:131" s="255" customFormat="1" ht="26.25" customHeight="1" x14ac:dyDescent="0.15">
      <c r="A12" s="261">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21"/>
      <c r="AL12" s="822"/>
      <c r="AM12" s="822"/>
      <c r="AN12" s="822"/>
      <c r="AO12" s="822"/>
      <c r="AP12" s="822"/>
      <c r="AQ12" s="822"/>
      <c r="AR12" s="822"/>
      <c r="AS12" s="822"/>
      <c r="AT12" s="822"/>
      <c r="AU12" s="810"/>
      <c r="AV12" s="810"/>
      <c r="AW12" s="810"/>
      <c r="AX12" s="810"/>
      <c r="AY12" s="811"/>
      <c r="AZ12" s="252"/>
      <c r="BA12" s="252"/>
      <c r="BB12" s="252"/>
      <c r="BC12" s="252"/>
      <c r="BD12" s="252"/>
      <c r="BE12" s="253"/>
      <c r="BF12" s="253"/>
      <c r="BG12" s="253"/>
      <c r="BH12" s="253"/>
      <c r="BI12" s="253"/>
      <c r="BJ12" s="253"/>
      <c r="BK12" s="253"/>
      <c r="BL12" s="253"/>
      <c r="BM12" s="253"/>
      <c r="BN12" s="253"/>
      <c r="BO12" s="253"/>
      <c r="BP12" s="253"/>
      <c r="BQ12" s="262">
        <v>6</v>
      </c>
      <c r="BR12" s="263"/>
      <c r="BS12" s="823"/>
      <c r="BT12" s="824"/>
      <c r="BU12" s="824"/>
      <c r="BV12" s="824"/>
      <c r="BW12" s="824"/>
      <c r="BX12" s="824"/>
      <c r="BY12" s="824"/>
      <c r="BZ12" s="824"/>
      <c r="CA12" s="824"/>
      <c r="CB12" s="824"/>
      <c r="CC12" s="824"/>
      <c r="CD12" s="824"/>
      <c r="CE12" s="824"/>
      <c r="CF12" s="824"/>
      <c r="CG12" s="825"/>
      <c r="CH12" s="795"/>
      <c r="CI12" s="796"/>
      <c r="CJ12" s="796"/>
      <c r="CK12" s="796"/>
      <c r="CL12" s="797"/>
      <c r="CM12" s="795"/>
      <c r="CN12" s="796"/>
      <c r="CO12" s="796"/>
      <c r="CP12" s="796"/>
      <c r="CQ12" s="797"/>
      <c r="CR12" s="795"/>
      <c r="CS12" s="796"/>
      <c r="CT12" s="796"/>
      <c r="CU12" s="796"/>
      <c r="CV12" s="797"/>
      <c r="CW12" s="795"/>
      <c r="CX12" s="796"/>
      <c r="CY12" s="796"/>
      <c r="CZ12" s="796"/>
      <c r="DA12" s="797"/>
      <c r="DB12" s="795"/>
      <c r="DC12" s="796"/>
      <c r="DD12" s="796"/>
      <c r="DE12" s="796"/>
      <c r="DF12" s="797"/>
      <c r="DG12" s="795"/>
      <c r="DH12" s="796"/>
      <c r="DI12" s="796"/>
      <c r="DJ12" s="796"/>
      <c r="DK12" s="797"/>
      <c r="DL12" s="795"/>
      <c r="DM12" s="796"/>
      <c r="DN12" s="796"/>
      <c r="DO12" s="796"/>
      <c r="DP12" s="797"/>
      <c r="DQ12" s="795"/>
      <c r="DR12" s="796"/>
      <c r="DS12" s="796"/>
      <c r="DT12" s="796"/>
      <c r="DU12" s="797"/>
      <c r="DV12" s="798"/>
      <c r="DW12" s="799"/>
      <c r="DX12" s="799"/>
      <c r="DY12" s="799"/>
      <c r="DZ12" s="800"/>
      <c r="EA12" s="254"/>
    </row>
    <row r="13" spans="1:131" s="255" customFormat="1" ht="26.25" customHeight="1" x14ac:dyDescent="0.15">
      <c r="A13" s="261">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21"/>
      <c r="AL13" s="822"/>
      <c r="AM13" s="822"/>
      <c r="AN13" s="822"/>
      <c r="AO13" s="822"/>
      <c r="AP13" s="822"/>
      <c r="AQ13" s="822"/>
      <c r="AR13" s="822"/>
      <c r="AS13" s="822"/>
      <c r="AT13" s="822"/>
      <c r="AU13" s="810"/>
      <c r="AV13" s="810"/>
      <c r="AW13" s="810"/>
      <c r="AX13" s="810"/>
      <c r="AY13" s="811"/>
      <c r="AZ13" s="252"/>
      <c r="BA13" s="252"/>
      <c r="BB13" s="252"/>
      <c r="BC13" s="252"/>
      <c r="BD13" s="252"/>
      <c r="BE13" s="253"/>
      <c r="BF13" s="253"/>
      <c r="BG13" s="253"/>
      <c r="BH13" s="253"/>
      <c r="BI13" s="253"/>
      <c r="BJ13" s="253"/>
      <c r="BK13" s="253"/>
      <c r="BL13" s="253"/>
      <c r="BM13" s="253"/>
      <c r="BN13" s="253"/>
      <c r="BO13" s="253"/>
      <c r="BP13" s="253"/>
      <c r="BQ13" s="262">
        <v>7</v>
      </c>
      <c r="BR13" s="263"/>
      <c r="BS13" s="823"/>
      <c r="BT13" s="824"/>
      <c r="BU13" s="824"/>
      <c r="BV13" s="824"/>
      <c r="BW13" s="824"/>
      <c r="BX13" s="824"/>
      <c r="BY13" s="824"/>
      <c r="BZ13" s="824"/>
      <c r="CA13" s="824"/>
      <c r="CB13" s="824"/>
      <c r="CC13" s="824"/>
      <c r="CD13" s="824"/>
      <c r="CE13" s="824"/>
      <c r="CF13" s="824"/>
      <c r="CG13" s="825"/>
      <c r="CH13" s="795"/>
      <c r="CI13" s="796"/>
      <c r="CJ13" s="796"/>
      <c r="CK13" s="796"/>
      <c r="CL13" s="797"/>
      <c r="CM13" s="795"/>
      <c r="CN13" s="796"/>
      <c r="CO13" s="796"/>
      <c r="CP13" s="796"/>
      <c r="CQ13" s="797"/>
      <c r="CR13" s="795"/>
      <c r="CS13" s="796"/>
      <c r="CT13" s="796"/>
      <c r="CU13" s="796"/>
      <c r="CV13" s="797"/>
      <c r="CW13" s="795"/>
      <c r="CX13" s="796"/>
      <c r="CY13" s="796"/>
      <c r="CZ13" s="796"/>
      <c r="DA13" s="797"/>
      <c r="DB13" s="795"/>
      <c r="DC13" s="796"/>
      <c r="DD13" s="796"/>
      <c r="DE13" s="796"/>
      <c r="DF13" s="797"/>
      <c r="DG13" s="795"/>
      <c r="DH13" s="796"/>
      <c r="DI13" s="796"/>
      <c r="DJ13" s="796"/>
      <c r="DK13" s="797"/>
      <c r="DL13" s="795"/>
      <c r="DM13" s="796"/>
      <c r="DN13" s="796"/>
      <c r="DO13" s="796"/>
      <c r="DP13" s="797"/>
      <c r="DQ13" s="795"/>
      <c r="DR13" s="796"/>
      <c r="DS13" s="796"/>
      <c r="DT13" s="796"/>
      <c r="DU13" s="797"/>
      <c r="DV13" s="798"/>
      <c r="DW13" s="799"/>
      <c r="DX13" s="799"/>
      <c r="DY13" s="799"/>
      <c r="DZ13" s="800"/>
      <c r="EA13" s="254"/>
    </row>
    <row r="14" spans="1:131" s="255" customFormat="1" ht="26.25" customHeight="1" x14ac:dyDescent="0.15">
      <c r="A14" s="261">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21"/>
      <c r="AL14" s="822"/>
      <c r="AM14" s="822"/>
      <c r="AN14" s="822"/>
      <c r="AO14" s="822"/>
      <c r="AP14" s="822"/>
      <c r="AQ14" s="822"/>
      <c r="AR14" s="822"/>
      <c r="AS14" s="822"/>
      <c r="AT14" s="822"/>
      <c r="AU14" s="810"/>
      <c r="AV14" s="810"/>
      <c r="AW14" s="810"/>
      <c r="AX14" s="810"/>
      <c r="AY14" s="811"/>
      <c r="AZ14" s="252"/>
      <c r="BA14" s="252"/>
      <c r="BB14" s="252"/>
      <c r="BC14" s="252"/>
      <c r="BD14" s="252"/>
      <c r="BE14" s="253"/>
      <c r="BF14" s="253"/>
      <c r="BG14" s="253"/>
      <c r="BH14" s="253"/>
      <c r="BI14" s="253"/>
      <c r="BJ14" s="253"/>
      <c r="BK14" s="253"/>
      <c r="BL14" s="253"/>
      <c r="BM14" s="253"/>
      <c r="BN14" s="253"/>
      <c r="BO14" s="253"/>
      <c r="BP14" s="253"/>
      <c r="BQ14" s="262">
        <v>8</v>
      </c>
      <c r="BR14" s="263"/>
      <c r="BS14" s="823"/>
      <c r="BT14" s="824"/>
      <c r="BU14" s="824"/>
      <c r="BV14" s="824"/>
      <c r="BW14" s="824"/>
      <c r="BX14" s="824"/>
      <c r="BY14" s="824"/>
      <c r="BZ14" s="824"/>
      <c r="CA14" s="824"/>
      <c r="CB14" s="824"/>
      <c r="CC14" s="824"/>
      <c r="CD14" s="824"/>
      <c r="CE14" s="824"/>
      <c r="CF14" s="824"/>
      <c r="CG14" s="825"/>
      <c r="CH14" s="795"/>
      <c r="CI14" s="796"/>
      <c r="CJ14" s="796"/>
      <c r="CK14" s="796"/>
      <c r="CL14" s="797"/>
      <c r="CM14" s="795"/>
      <c r="CN14" s="796"/>
      <c r="CO14" s="796"/>
      <c r="CP14" s="796"/>
      <c r="CQ14" s="797"/>
      <c r="CR14" s="795"/>
      <c r="CS14" s="796"/>
      <c r="CT14" s="796"/>
      <c r="CU14" s="796"/>
      <c r="CV14" s="797"/>
      <c r="CW14" s="795"/>
      <c r="CX14" s="796"/>
      <c r="CY14" s="796"/>
      <c r="CZ14" s="796"/>
      <c r="DA14" s="797"/>
      <c r="DB14" s="795"/>
      <c r="DC14" s="796"/>
      <c r="DD14" s="796"/>
      <c r="DE14" s="796"/>
      <c r="DF14" s="797"/>
      <c r="DG14" s="795"/>
      <c r="DH14" s="796"/>
      <c r="DI14" s="796"/>
      <c r="DJ14" s="796"/>
      <c r="DK14" s="797"/>
      <c r="DL14" s="795"/>
      <c r="DM14" s="796"/>
      <c r="DN14" s="796"/>
      <c r="DO14" s="796"/>
      <c r="DP14" s="797"/>
      <c r="DQ14" s="795"/>
      <c r="DR14" s="796"/>
      <c r="DS14" s="796"/>
      <c r="DT14" s="796"/>
      <c r="DU14" s="797"/>
      <c r="DV14" s="798"/>
      <c r="DW14" s="799"/>
      <c r="DX14" s="799"/>
      <c r="DY14" s="799"/>
      <c r="DZ14" s="800"/>
      <c r="EA14" s="254"/>
    </row>
    <row r="15" spans="1:131" s="255" customFormat="1" ht="26.25" customHeight="1" x14ac:dyDescent="0.15">
      <c r="A15" s="261">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21"/>
      <c r="AL15" s="822"/>
      <c r="AM15" s="822"/>
      <c r="AN15" s="822"/>
      <c r="AO15" s="822"/>
      <c r="AP15" s="822"/>
      <c r="AQ15" s="822"/>
      <c r="AR15" s="822"/>
      <c r="AS15" s="822"/>
      <c r="AT15" s="822"/>
      <c r="AU15" s="810"/>
      <c r="AV15" s="810"/>
      <c r="AW15" s="810"/>
      <c r="AX15" s="810"/>
      <c r="AY15" s="811"/>
      <c r="AZ15" s="252"/>
      <c r="BA15" s="252"/>
      <c r="BB15" s="252"/>
      <c r="BC15" s="252"/>
      <c r="BD15" s="252"/>
      <c r="BE15" s="253"/>
      <c r="BF15" s="253"/>
      <c r="BG15" s="253"/>
      <c r="BH15" s="253"/>
      <c r="BI15" s="253"/>
      <c r="BJ15" s="253"/>
      <c r="BK15" s="253"/>
      <c r="BL15" s="253"/>
      <c r="BM15" s="253"/>
      <c r="BN15" s="253"/>
      <c r="BO15" s="253"/>
      <c r="BP15" s="253"/>
      <c r="BQ15" s="262">
        <v>9</v>
      </c>
      <c r="BR15" s="263"/>
      <c r="BS15" s="823"/>
      <c r="BT15" s="824"/>
      <c r="BU15" s="824"/>
      <c r="BV15" s="824"/>
      <c r="BW15" s="824"/>
      <c r="BX15" s="824"/>
      <c r="BY15" s="824"/>
      <c r="BZ15" s="824"/>
      <c r="CA15" s="824"/>
      <c r="CB15" s="824"/>
      <c r="CC15" s="824"/>
      <c r="CD15" s="824"/>
      <c r="CE15" s="824"/>
      <c r="CF15" s="824"/>
      <c r="CG15" s="825"/>
      <c r="CH15" s="795"/>
      <c r="CI15" s="796"/>
      <c r="CJ15" s="796"/>
      <c r="CK15" s="796"/>
      <c r="CL15" s="797"/>
      <c r="CM15" s="795"/>
      <c r="CN15" s="796"/>
      <c r="CO15" s="796"/>
      <c r="CP15" s="796"/>
      <c r="CQ15" s="797"/>
      <c r="CR15" s="795"/>
      <c r="CS15" s="796"/>
      <c r="CT15" s="796"/>
      <c r="CU15" s="796"/>
      <c r="CV15" s="797"/>
      <c r="CW15" s="795"/>
      <c r="CX15" s="796"/>
      <c r="CY15" s="796"/>
      <c r="CZ15" s="796"/>
      <c r="DA15" s="797"/>
      <c r="DB15" s="795"/>
      <c r="DC15" s="796"/>
      <c r="DD15" s="796"/>
      <c r="DE15" s="796"/>
      <c r="DF15" s="797"/>
      <c r="DG15" s="795"/>
      <c r="DH15" s="796"/>
      <c r="DI15" s="796"/>
      <c r="DJ15" s="796"/>
      <c r="DK15" s="797"/>
      <c r="DL15" s="795"/>
      <c r="DM15" s="796"/>
      <c r="DN15" s="796"/>
      <c r="DO15" s="796"/>
      <c r="DP15" s="797"/>
      <c r="DQ15" s="795"/>
      <c r="DR15" s="796"/>
      <c r="DS15" s="796"/>
      <c r="DT15" s="796"/>
      <c r="DU15" s="797"/>
      <c r="DV15" s="798"/>
      <c r="DW15" s="799"/>
      <c r="DX15" s="799"/>
      <c r="DY15" s="799"/>
      <c r="DZ15" s="800"/>
      <c r="EA15" s="254"/>
    </row>
    <row r="16" spans="1:131" s="255" customFormat="1" ht="26.25" customHeight="1" x14ac:dyDescent="0.15">
      <c r="A16" s="261">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21"/>
      <c r="AL16" s="822"/>
      <c r="AM16" s="822"/>
      <c r="AN16" s="822"/>
      <c r="AO16" s="822"/>
      <c r="AP16" s="822"/>
      <c r="AQ16" s="822"/>
      <c r="AR16" s="822"/>
      <c r="AS16" s="822"/>
      <c r="AT16" s="822"/>
      <c r="AU16" s="810"/>
      <c r="AV16" s="810"/>
      <c r="AW16" s="810"/>
      <c r="AX16" s="810"/>
      <c r="AY16" s="811"/>
      <c r="AZ16" s="252"/>
      <c r="BA16" s="252"/>
      <c r="BB16" s="252"/>
      <c r="BC16" s="252"/>
      <c r="BD16" s="252"/>
      <c r="BE16" s="253"/>
      <c r="BF16" s="253"/>
      <c r="BG16" s="253"/>
      <c r="BH16" s="253"/>
      <c r="BI16" s="253"/>
      <c r="BJ16" s="253"/>
      <c r="BK16" s="253"/>
      <c r="BL16" s="253"/>
      <c r="BM16" s="253"/>
      <c r="BN16" s="253"/>
      <c r="BO16" s="253"/>
      <c r="BP16" s="253"/>
      <c r="BQ16" s="262">
        <v>10</v>
      </c>
      <c r="BR16" s="263"/>
      <c r="BS16" s="823"/>
      <c r="BT16" s="824"/>
      <c r="BU16" s="824"/>
      <c r="BV16" s="824"/>
      <c r="BW16" s="824"/>
      <c r="BX16" s="824"/>
      <c r="BY16" s="824"/>
      <c r="BZ16" s="824"/>
      <c r="CA16" s="824"/>
      <c r="CB16" s="824"/>
      <c r="CC16" s="824"/>
      <c r="CD16" s="824"/>
      <c r="CE16" s="824"/>
      <c r="CF16" s="824"/>
      <c r="CG16" s="825"/>
      <c r="CH16" s="795"/>
      <c r="CI16" s="796"/>
      <c r="CJ16" s="796"/>
      <c r="CK16" s="796"/>
      <c r="CL16" s="797"/>
      <c r="CM16" s="795"/>
      <c r="CN16" s="796"/>
      <c r="CO16" s="796"/>
      <c r="CP16" s="796"/>
      <c r="CQ16" s="797"/>
      <c r="CR16" s="795"/>
      <c r="CS16" s="796"/>
      <c r="CT16" s="796"/>
      <c r="CU16" s="796"/>
      <c r="CV16" s="797"/>
      <c r="CW16" s="795"/>
      <c r="CX16" s="796"/>
      <c r="CY16" s="796"/>
      <c r="CZ16" s="796"/>
      <c r="DA16" s="797"/>
      <c r="DB16" s="795"/>
      <c r="DC16" s="796"/>
      <c r="DD16" s="796"/>
      <c r="DE16" s="796"/>
      <c r="DF16" s="797"/>
      <c r="DG16" s="795"/>
      <c r="DH16" s="796"/>
      <c r="DI16" s="796"/>
      <c r="DJ16" s="796"/>
      <c r="DK16" s="797"/>
      <c r="DL16" s="795"/>
      <c r="DM16" s="796"/>
      <c r="DN16" s="796"/>
      <c r="DO16" s="796"/>
      <c r="DP16" s="797"/>
      <c r="DQ16" s="795"/>
      <c r="DR16" s="796"/>
      <c r="DS16" s="796"/>
      <c r="DT16" s="796"/>
      <c r="DU16" s="797"/>
      <c r="DV16" s="798"/>
      <c r="DW16" s="799"/>
      <c r="DX16" s="799"/>
      <c r="DY16" s="799"/>
      <c r="DZ16" s="800"/>
      <c r="EA16" s="254"/>
    </row>
    <row r="17" spans="1:131" s="255" customFormat="1" ht="26.25" customHeight="1" x14ac:dyDescent="0.15">
      <c r="A17" s="261">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21"/>
      <c r="AL17" s="822"/>
      <c r="AM17" s="822"/>
      <c r="AN17" s="822"/>
      <c r="AO17" s="822"/>
      <c r="AP17" s="822"/>
      <c r="AQ17" s="822"/>
      <c r="AR17" s="822"/>
      <c r="AS17" s="822"/>
      <c r="AT17" s="822"/>
      <c r="AU17" s="810"/>
      <c r="AV17" s="810"/>
      <c r="AW17" s="810"/>
      <c r="AX17" s="810"/>
      <c r="AY17" s="811"/>
      <c r="AZ17" s="252"/>
      <c r="BA17" s="252"/>
      <c r="BB17" s="252"/>
      <c r="BC17" s="252"/>
      <c r="BD17" s="252"/>
      <c r="BE17" s="253"/>
      <c r="BF17" s="253"/>
      <c r="BG17" s="253"/>
      <c r="BH17" s="253"/>
      <c r="BI17" s="253"/>
      <c r="BJ17" s="253"/>
      <c r="BK17" s="253"/>
      <c r="BL17" s="253"/>
      <c r="BM17" s="253"/>
      <c r="BN17" s="253"/>
      <c r="BO17" s="253"/>
      <c r="BP17" s="253"/>
      <c r="BQ17" s="262">
        <v>11</v>
      </c>
      <c r="BR17" s="263"/>
      <c r="BS17" s="823"/>
      <c r="BT17" s="824"/>
      <c r="BU17" s="824"/>
      <c r="BV17" s="824"/>
      <c r="BW17" s="824"/>
      <c r="BX17" s="824"/>
      <c r="BY17" s="824"/>
      <c r="BZ17" s="824"/>
      <c r="CA17" s="824"/>
      <c r="CB17" s="824"/>
      <c r="CC17" s="824"/>
      <c r="CD17" s="824"/>
      <c r="CE17" s="824"/>
      <c r="CF17" s="824"/>
      <c r="CG17" s="825"/>
      <c r="CH17" s="795"/>
      <c r="CI17" s="796"/>
      <c r="CJ17" s="796"/>
      <c r="CK17" s="796"/>
      <c r="CL17" s="797"/>
      <c r="CM17" s="795"/>
      <c r="CN17" s="796"/>
      <c r="CO17" s="796"/>
      <c r="CP17" s="796"/>
      <c r="CQ17" s="797"/>
      <c r="CR17" s="795"/>
      <c r="CS17" s="796"/>
      <c r="CT17" s="796"/>
      <c r="CU17" s="796"/>
      <c r="CV17" s="797"/>
      <c r="CW17" s="795"/>
      <c r="CX17" s="796"/>
      <c r="CY17" s="796"/>
      <c r="CZ17" s="796"/>
      <c r="DA17" s="797"/>
      <c r="DB17" s="795"/>
      <c r="DC17" s="796"/>
      <c r="DD17" s="796"/>
      <c r="DE17" s="796"/>
      <c r="DF17" s="797"/>
      <c r="DG17" s="795"/>
      <c r="DH17" s="796"/>
      <c r="DI17" s="796"/>
      <c r="DJ17" s="796"/>
      <c r="DK17" s="797"/>
      <c r="DL17" s="795"/>
      <c r="DM17" s="796"/>
      <c r="DN17" s="796"/>
      <c r="DO17" s="796"/>
      <c r="DP17" s="797"/>
      <c r="DQ17" s="795"/>
      <c r="DR17" s="796"/>
      <c r="DS17" s="796"/>
      <c r="DT17" s="796"/>
      <c r="DU17" s="797"/>
      <c r="DV17" s="798"/>
      <c r="DW17" s="799"/>
      <c r="DX17" s="799"/>
      <c r="DY17" s="799"/>
      <c r="DZ17" s="800"/>
      <c r="EA17" s="254"/>
    </row>
    <row r="18" spans="1:131" s="255" customFormat="1" ht="26.25" customHeight="1" x14ac:dyDescent="0.15">
      <c r="A18" s="261">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21"/>
      <c r="AL18" s="822"/>
      <c r="AM18" s="822"/>
      <c r="AN18" s="822"/>
      <c r="AO18" s="822"/>
      <c r="AP18" s="822"/>
      <c r="AQ18" s="822"/>
      <c r="AR18" s="822"/>
      <c r="AS18" s="822"/>
      <c r="AT18" s="822"/>
      <c r="AU18" s="810"/>
      <c r="AV18" s="810"/>
      <c r="AW18" s="810"/>
      <c r="AX18" s="810"/>
      <c r="AY18" s="811"/>
      <c r="AZ18" s="252"/>
      <c r="BA18" s="252"/>
      <c r="BB18" s="252"/>
      <c r="BC18" s="252"/>
      <c r="BD18" s="252"/>
      <c r="BE18" s="253"/>
      <c r="BF18" s="253"/>
      <c r="BG18" s="253"/>
      <c r="BH18" s="253"/>
      <c r="BI18" s="253"/>
      <c r="BJ18" s="253"/>
      <c r="BK18" s="253"/>
      <c r="BL18" s="253"/>
      <c r="BM18" s="253"/>
      <c r="BN18" s="253"/>
      <c r="BO18" s="253"/>
      <c r="BP18" s="253"/>
      <c r="BQ18" s="262">
        <v>12</v>
      </c>
      <c r="BR18" s="263"/>
      <c r="BS18" s="823"/>
      <c r="BT18" s="824"/>
      <c r="BU18" s="824"/>
      <c r="BV18" s="824"/>
      <c r="BW18" s="824"/>
      <c r="BX18" s="824"/>
      <c r="BY18" s="824"/>
      <c r="BZ18" s="824"/>
      <c r="CA18" s="824"/>
      <c r="CB18" s="824"/>
      <c r="CC18" s="824"/>
      <c r="CD18" s="824"/>
      <c r="CE18" s="824"/>
      <c r="CF18" s="824"/>
      <c r="CG18" s="825"/>
      <c r="CH18" s="795"/>
      <c r="CI18" s="796"/>
      <c r="CJ18" s="796"/>
      <c r="CK18" s="796"/>
      <c r="CL18" s="797"/>
      <c r="CM18" s="795"/>
      <c r="CN18" s="796"/>
      <c r="CO18" s="796"/>
      <c r="CP18" s="796"/>
      <c r="CQ18" s="797"/>
      <c r="CR18" s="795"/>
      <c r="CS18" s="796"/>
      <c r="CT18" s="796"/>
      <c r="CU18" s="796"/>
      <c r="CV18" s="797"/>
      <c r="CW18" s="795"/>
      <c r="CX18" s="796"/>
      <c r="CY18" s="796"/>
      <c r="CZ18" s="796"/>
      <c r="DA18" s="797"/>
      <c r="DB18" s="795"/>
      <c r="DC18" s="796"/>
      <c r="DD18" s="796"/>
      <c r="DE18" s="796"/>
      <c r="DF18" s="797"/>
      <c r="DG18" s="795"/>
      <c r="DH18" s="796"/>
      <c r="DI18" s="796"/>
      <c r="DJ18" s="796"/>
      <c r="DK18" s="797"/>
      <c r="DL18" s="795"/>
      <c r="DM18" s="796"/>
      <c r="DN18" s="796"/>
      <c r="DO18" s="796"/>
      <c r="DP18" s="797"/>
      <c r="DQ18" s="795"/>
      <c r="DR18" s="796"/>
      <c r="DS18" s="796"/>
      <c r="DT18" s="796"/>
      <c r="DU18" s="797"/>
      <c r="DV18" s="798"/>
      <c r="DW18" s="799"/>
      <c r="DX18" s="799"/>
      <c r="DY18" s="799"/>
      <c r="DZ18" s="800"/>
      <c r="EA18" s="254"/>
    </row>
    <row r="19" spans="1:131" s="255" customFormat="1" ht="26.25" customHeight="1" x14ac:dyDescent="0.15">
      <c r="A19" s="261">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21"/>
      <c r="AL19" s="822"/>
      <c r="AM19" s="822"/>
      <c r="AN19" s="822"/>
      <c r="AO19" s="822"/>
      <c r="AP19" s="822"/>
      <c r="AQ19" s="822"/>
      <c r="AR19" s="822"/>
      <c r="AS19" s="822"/>
      <c r="AT19" s="822"/>
      <c r="AU19" s="810"/>
      <c r="AV19" s="810"/>
      <c r="AW19" s="810"/>
      <c r="AX19" s="810"/>
      <c r="AY19" s="811"/>
      <c r="AZ19" s="252"/>
      <c r="BA19" s="252"/>
      <c r="BB19" s="252"/>
      <c r="BC19" s="252"/>
      <c r="BD19" s="252"/>
      <c r="BE19" s="253"/>
      <c r="BF19" s="253"/>
      <c r="BG19" s="253"/>
      <c r="BH19" s="253"/>
      <c r="BI19" s="253"/>
      <c r="BJ19" s="253"/>
      <c r="BK19" s="253"/>
      <c r="BL19" s="253"/>
      <c r="BM19" s="253"/>
      <c r="BN19" s="253"/>
      <c r="BO19" s="253"/>
      <c r="BP19" s="253"/>
      <c r="BQ19" s="262">
        <v>13</v>
      </c>
      <c r="BR19" s="263"/>
      <c r="BS19" s="823"/>
      <c r="BT19" s="824"/>
      <c r="BU19" s="824"/>
      <c r="BV19" s="824"/>
      <c r="BW19" s="824"/>
      <c r="BX19" s="824"/>
      <c r="BY19" s="824"/>
      <c r="BZ19" s="824"/>
      <c r="CA19" s="824"/>
      <c r="CB19" s="824"/>
      <c r="CC19" s="824"/>
      <c r="CD19" s="824"/>
      <c r="CE19" s="824"/>
      <c r="CF19" s="824"/>
      <c r="CG19" s="825"/>
      <c r="CH19" s="795"/>
      <c r="CI19" s="796"/>
      <c r="CJ19" s="796"/>
      <c r="CK19" s="796"/>
      <c r="CL19" s="797"/>
      <c r="CM19" s="795"/>
      <c r="CN19" s="796"/>
      <c r="CO19" s="796"/>
      <c r="CP19" s="796"/>
      <c r="CQ19" s="797"/>
      <c r="CR19" s="795"/>
      <c r="CS19" s="796"/>
      <c r="CT19" s="796"/>
      <c r="CU19" s="796"/>
      <c r="CV19" s="797"/>
      <c r="CW19" s="795"/>
      <c r="CX19" s="796"/>
      <c r="CY19" s="796"/>
      <c r="CZ19" s="796"/>
      <c r="DA19" s="797"/>
      <c r="DB19" s="795"/>
      <c r="DC19" s="796"/>
      <c r="DD19" s="796"/>
      <c r="DE19" s="796"/>
      <c r="DF19" s="797"/>
      <c r="DG19" s="795"/>
      <c r="DH19" s="796"/>
      <c r="DI19" s="796"/>
      <c r="DJ19" s="796"/>
      <c r="DK19" s="797"/>
      <c r="DL19" s="795"/>
      <c r="DM19" s="796"/>
      <c r="DN19" s="796"/>
      <c r="DO19" s="796"/>
      <c r="DP19" s="797"/>
      <c r="DQ19" s="795"/>
      <c r="DR19" s="796"/>
      <c r="DS19" s="796"/>
      <c r="DT19" s="796"/>
      <c r="DU19" s="797"/>
      <c r="DV19" s="798"/>
      <c r="DW19" s="799"/>
      <c r="DX19" s="799"/>
      <c r="DY19" s="799"/>
      <c r="DZ19" s="800"/>
      <c r="EA19" s="254"/>
    </row>
    <row r="20" spans="1:131" s="255" customFormat="1" ht="26.25" customHeight="1" x14ac:dyDescent="0.15">
      <c r="A20" s="261">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21"/>
      <c r="AL20" s="822"/>
      <c r="AM20" s="822"/>
      <c r="AN20" s="822"/>
      <c r="AO20" s="822"/>
      <c r="AP20" s="822"/>
      <c r="AQ20" s="822"/>
      <c r="AR20" s="822"/>
      <c r="AS20" s="822"/>
      <c r="AT20" s="822"/>
      <c r="AU20" s="810"/>
      <c r="AV20" s="810"/>
      <c r="AW20" s="810"/>
      <c r="AX20" s="810"/>
      <c r="AY20" s="811"/>
      <c r="AZ20" s="252"/>
      <c r="BA20" s="252"/>
      <c r="BB20" s="252"/>
      <c r="BC20" s="252"/>
      <c r="BD20" s="252"/>
      <c r="BE20" s="253"/>
      <c r="BF20" s="253"/>
      <c r="BG20" s="253"/>
      <c r="BH20" s="253"/>
      <c r="BI20" s="253"/>
      <c r="BJ20" s="253"/>
      <c r="BK20" s="253"/>
      <c r="BL20" s="253"/>
      <c r="BM20" s="253"/>
      <c r="BN20" s="253"/>
      <c r="BO20" s="253"/>
      <c r="BP20" s="253"/>
      <c r="BQ20" s="262">
        <v>14</v>
      </c>
      <c r="BR20" s="263"/>
      <c r="BS20" s="823"/>
      <c r="BT20" s="824"/>
      <c r="BU20" s="824"/>
      <c r="BV20" s="824"/>
      <c r="BW20" s="824"/>
      <c r="BX20" s="824"/>
      <c r="BY20" s="824"/>
      <c r="BZ20" s="824"/>
      <c r="CA20" s="824"/>
      <c r="CB20" s="824"/>
      <c r="CC20" s="824"/>
      <c r="CD20" s="824"/>
      <c r="CE20" s="824"/>
      <c r="CF20" s="824"/>
      <c r="CG20" s="825"/>
      <c r="CH20" s="795"/>
      <c r="CI20" s="796"/>
      <c r="CJ20" s="796"/>
      <c r="CK20" s="796"/>
      <c r="CL20" s="797"/>
      <c r="CM20" s="795"/>
      <c r="CN20" s="796"/>
      <c r="CO20" s="796"/>
      <c r="CP20" s="796"/>
      <c r="CQ20" s="797"/>
      <c r="CR20" s="795"/>
      <c r="CS20" s="796"/>
      <c r="CT20" s="796"/>
      <c r="CU20" s="796"/>
      <c r="CV20" s="797"/>
      <c r="CW20" s="795"/>
      <c r="CX20" s="796"/>
      <c r="CY20" s="796"/>
      <c r="CZ20" s="796"/>
      <c r="DA20" s="797"/>
      <c r="DB20" s="795"/>
      <c r="DC20" s="796"/>
      <c r="DD20" s="796"/>
      <c r="DE20" s="796"/>
      <c r="DF20" s="797"/>
      <c r="DG20" s="795"/>
      <c r="DH20" s="796"/>
      <c r="DI20" s="796"/>
      <c r="DJ20" s="796"/>
      <c r="DK20" s="797"/>
      <c r="DL20" s="795"/>
      <c r="DM20" s="796"/>
      <c r="DN20" s="796"/>
      <c r="DO20" s="796"/>
      <c r="DP20" s="797"/>
      <c r="DQ20" s="795"/>
      <c r="DR20" s="796"/>
      <c r="DS20" s="796"/>
      <c r="DT20" s="796"/>
      <c r="DU20" s="797"/>
      <c r="DV20" s="798"/>
      <c r="DW20" s="799"/>
      <c r="DX20" s="799"/>
      <c r="DY20" s="799"/>
      <c r="DZ20" s="800"/>
      <c r="EA20" s="254"/>
    </row>
    <row r="21" spans="1:131" s="255" customFormat="1" ht="26.25" customHeight="1" thickBot="1" x14ac:dyDescent="0.2">
      <c r="A21" s="261">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21"/>
      <c r="AL21" s="822"/>
      <c r="AM21" s="822"/>
      <c r="AN21" s="822"/>
      <c r="AO21" s="822"/>
      <c r="AP21" s="822"/>
      <c r="AQ21" s="822"/>
      <c r="AR21" s="822"/>
      <c r="AS21" s="822"/>
      <c r="AT21" s="822"/>
      <c r="AU21" s="810"/>
      <c r="AV21" s="810"/>
      <c r="AW21" s="810"/>
      <c r="AX21" s="810"/>
      <c r="AY21" s="811"/>
      <c r="AZ21" s="252"/>
      <c r="BA21" s="252"/>
      <c r="BB21" s="252"/>
      <c r="BC21" s="252"/>
      <c r="BD21" s="252"/>
      <c r="BE21" s="253"/>
      <c r="BF21" s="253"/>
      <c r="BG21" s="253"/>
      <c r="BH21" s="253"/>
      <c r="BI21" s="253"/>
      <c r="BJ21" s="253"/>
      <c r="BK21" s="253"/>
      <c r="BL21" s="253"/>
      <c r="BM21" s="253"/>
      <c r="BN21" s="253"/>
      <c r="BO21" s="253"/>
      <c r="BP21" s="253"/>
      <c r="BQ21" s="262">
        <v>15</v>
      </c>
      <c r="BR21" s="263"/>
      <c r="BS21" s="823"/>
      <c r="BT21" s="824"/>
      <c r="BU21" s="824"/>
      <c r="BV21" s="824"/>
      <c r="BW21" s="824"/>
      <c r="BX21" s="824"/>
      <c r="BY21" s="824"/>
      <c r="BZ21" s="824"/>
      <c r="CA21" s="824"/>
      <c r="CB21" s="824"/>
      <c r="CC21" s="824"/>
      <c r="CD21" s="824"/>
      <c r="CE21" s="824"/>
      <c r="CF21" s="824"/>
      <c r="CG21" s="825"/>
      <c r="CH21" s="795"/>
      <c r="CI21" s="796"/>
      <c r="CJ21" s="796"/>
      <c r="CK21" s="796"/>
      <c r="CL21" s="797"/>
      <c r="CM21" s="795"/>
      <c r="CN21" s="796"/>
      <c r="CO21" s="796"/>
      <c r="CP21" s="796"/>
      <c r="CQ21" s="797"/>
      <c r="CR21" s="795"/>
      <c r="CS21" s="796"/>
      <c r="CT21" s="796"/>
      <c r="CU21" s="796"/>
      <c r="CV21" s="797"/>
      <c r="CW21" s="795"/>
      <c r="CX21" s="796"/>
      <c r="CY21" s="796"/>
      <c r="CZ21" s="796"/>
      <c r="DA21" s="797"/>
      <c r="DB21" s="795"/>
      <c r="DC21" s="796"/>
      <c r="DD21" s="796"/>
      <c r="DE21" s="796"/>
      <c r="DF21" s="797"/>
      <c r="DG21" s="795"/>
      <c r="DH21" s="796"/>
      <c r="DI21" s="796"/>
      <c r="DJ21" s="796"/>
      <c r="DK21" s="797"/>
      <c r="DL21" s="795"/>
      <c r="DM21" s="796"/>
      <c r="DN21" s="796"/>
      <c r="DO21" s="796"/>
      <c r="DP21" s="797"/>
      <c r="DQ21" s="795"/>
      <c r="DR21" s="796"/>
      <c r="DS21" s="796"/>
      <c r="DT21" s="796"/>
      <c r="DU21" s="797"/>
      <c r="DV21" s="798"/>
      <c r="DW21" s="799"/>
      <c r="DX21" s="799"/>
      <c r="DY21" s="799"/>
      <c r="DZ21" s="800"/>
      <c r="EA21" s="254"/>
    </row>
    <row r="22" spans="1:131" s="255" customFormat="1" ht="26.25" customHeight="1" x14ac:dyDescent="0.15">
      <c r="A22" s="261">
        <v>16</v>
      </c>
      <c r="B22" s="801"/>
      <c r="C22" s="802"/>
      <c r="D22" s="802"/>
      <c r="E22" s="802"/>
      <c r="F22" s="802"/>
      <c r="G22" s="802"/>
      <c r="H22" s="802"/>
      <c r="I22" s="802"/>
      <c r="J22" s="802"/>
      <c r="K22" s="802"/>
      <c r="L22" s="802"/>
      <c r="M22" s="802"/>
      <c r="N22" s="802"/>
      <c r="O22" s="802"/>
      <c r="P22" s="803"/>
      <c r="Q22" s="836"/>
      <c r="R22" s="837"/>
      <c r="S22" s="837"/>
      <c r="T22" s="837"/>
      <c r="U22" s="837"/>
      <c r="V22" s="837"/>
      <c r="W22" s="837"/>
      <c r="X22" s="837"/>
      <c r="Y22" s="837"/>
      <c r="Z22" s="837"/>
      <c r="AA22" s="837"/>
      <c r="AB22" s="837"/>
      <c r="AC22" s="837"/>
      <c r="AD22" s="837"/>
      <c r="AE22" s="838"/>
      <c r="AF22" s="807"/>
      <c r="AG22" s="808"/>
      <c r="AH22" s="808"/>
      <c r="AI22" s="808"/>
      <c r="AJ22" s="809"/>
      <c r="AK22" s="851"/>
      <c r="AL22" s="852"/>
      <c r="AM22" s="852"/>
      <c r="AN22" s="852"/>
      <c r="AO22" s="852"/>
      <c r="AP22" s="852"/>
      <c r="AQ22" s="852"/>
      <c r="AR22" s="852"/>
      <c r="AS22" s="852"/>
      <c r="AT22" s="852"/>
      <c r="AU22" s="853"/>
      <c r="AV22" s="853"/>
      <c r="AW22" s="853"/>
      <c r="AX22" s="853"/>
      <c r="AY22" s="854"/>
      <c r="AZ22" s="855" t="s">
        <v>388</v>
      </c>
      <c r="BA22" s="855"/>
      <c r="BB22" s="855"/>
      <c r="BC22" s="855"/>
      <c r="BD22" s="856"/>
      <c r="BE22" s="253"/>
      <c r="BF22" s="253"/>
      <c r="BG22" s="253"/>
      <c r="BH22" s="253"/>
      <c r="BI22" s="253"/>
      <c r="BJ22" s="253"/>
      <c r="BK22" s="253"/>
      <c r="BL22" s="253"/>
      <c r="BM22" s="253"/>
      <c r="BN22" s="253"/>
      <c r="BO22" s="253"/>
      <c r="BP22" s="253"/>
      <c r="BQ22" s="262">
        <v>16</v>
      </c>
      <c r="BR22" s="263"/>
      <c r="BS22" s="823"/>
      <c r="BT22" s="824"/>
      <c r="BU22" s="824"/>
      <c r="BV22" s="824"/>
      <c r="BW22" s="824"/>
      <c r="BX22" s="824"/>
      <c r="BY22" s="824"/>
      <c r="BZ22" s="824"/>
      <c r="CA22" s="824"/>
      <c r="CB22" s="824"/>
      <c r="CC22" s="824"/>
      <c r="CD22" s="824"/>
      <c r="CE22" s="824"/>
      <c r="CF22" s="824"/>
      <c r="CG22" s="825"/>
      <c r="CH22" s="795"/>
      <c r="CI22" s="796"/>
      <c r="CJ22" s="796"/>
      <c r="CK22" s="796"/>
      <c r="CL22" s="797"/>
      <c r="CM22" s="795"/>
      <c r="CN22" s="796"/>
      <c r="CO22" s="796"/>
      <c r="CP22" s="796"/>
      <c r="CQ22" s="797"/>
      <c r="CR22" s="795"/>
      <c r="CS22" s="796"/>
      <c r="CT22" s="796"/>
      <c r="CU22" s="796"/>
      <c r="CV22" s="797"/>
      <c r="CW22" s="795"/>
      <c r="CX22" s="796"/>
      <c r="CY22" s="796"/>
      <c r="CZ22" s="796"/>
      <c r="DA22" s="797"/>
      <c r="DB22" s="795"/>
      <c r="DC22" s="796"/>
      <c r="DD22" s="796"/>
      <c r="DE22" s="796"/>
      <c r="DF22" s="797"/>
      <c r="DG22" s="795"/>
      <c r="DH22" s="796"/>
      <c r="DI22" s="796"/>
      <c r="DJ22" s="796"/>
      <c r="DK22" s="797"/>
      <c r="DL22" s="795"/>
      <c r="DM22" s="796"/>
      <c r="DN22" s="796"/>
      <c r="DO22" s="796"/>
      <c r="DP22" s="797"/>
      <c r="DQ22" s="795"/>
      <c r="DR22" s="796"/>
      <c r="DS22" s="796"/>
      <c r="DT22" s="796"/>
      <c r="DU22" s="797"/>
      <c r="DV22" s="798"/>
      <c r="DW22" s="799"/>
      <c r="DX22" s="799"/>
      <c r="DY22" s="799"/>
      <c r="DZ22" s="800"/>
      <c r="EA22" s="254"/>
    </row>
    <row r="23" spans="1:131" s="255" customFormat="1" ht="26.25" customHeight="1" thickBot="1" x14ac:dyDescent="0.2">
      <c r="A23" s="264" t="s">
        <v>389</v>
      </c>
      <c r="B23" s="839" t="s">
        <v>390</v>
      </c>
      <c r="C23" s="840"/>
      <c r="D23" s="840"/>
      <c r="E23" s="840"/>
      <c r="F23" s="840"/>
      <c r="G23" s="840"/>
      <c r="H23" s="840"/>
      <c r="I23" s="840"/>
      <c r="J23" s="840"/>
      <c r="K23" s="840"/>
      <c r="L23" s="840"/>
      <c r="M23" s="840"/>
      <c r="N23" s="840"/>
      <c r="O23" s="840"/>
      <c r="P23" s="841"/>
      <c r="Q23" s="842">
        <v>3532</v>
      </c>
      <c r="R23" s="843"/>
      <c r="S23" s="843"/>
      <c r="T23" s="843"/>
      <c r="U23" s="843"/>
      <c r="V23" s="843">
        <v>3462</v>
      </c>
      <c r="W23" s="843"/>
      <c r="X23" s="843"/>
      <c r="Y23" s="843"/>
      <c r="Z23" s="843"/>
      <c r="AA23" s="843">
        <v>70</v>
      </c>
      <c r="AB23" s="843"/>
      <c r="AC23" s="843"/>
      <c r="AD23" s="843"/>
      <c r="AE23" s="844"/>
      <c r="AF23" s="845">
        <v>69</v>
      </c>
      <c r="AG23" s="843"/>
      <c r="AH23" s="843"/>
      <c r="AI23" s="843"/>
      <c r="AJ23" s="846"/>
      <c r="AK23" s="847"/>
      <c r="AL23" s="848"/>
      <c r="AM23" s="848"/>
      <c r="AN23" s="848"/>
      <c r="AO23" s="848"/>
      <c r="AP23" s="843">
        <v>3161</v>
      </c>
      <c r="AQ23" s="843"/>
      <c r="AR23" s="843"/>
      <c r="AS23" s="843"/>
      <c r="AT23" s="843"/>
      <c r="AU23" s="849"/>
      <c r="AV23" s="849"/>
      <c r="AW23" s="849"/>
      <c r="AX23" s="849"/>
      <c r="AY23" s="850"/>
      <c r="AZ23" s="858" t="s">
        <v>391</v>
      </c>
      <c r="BA23" s="859"/>
      <c r="BB23" s="859"/>
      <c r="BC23" s="859"/>
      <c r="BD23" s="860"/>
      <c r="BE23" s="253"/>
      <c r="BF23" s="253"/>
      <c r="BG23" s="253"/>
      <c r="BH23" s="253"/>
      <c r="BI23" s="253"/>
      <c r="BJ23" s="253"/>
      <c r="BK23" s="253"/>
      <c r="BL23" s="253"/>
      <c r="BM23" s="253"/>
      <c r="BN23" s="253"/>
      <c r="BO23" s="253"/>
      <c r="BP23" s="253"/>
      <c r="BQ23" s="262">
        <v>17</v>
      </c>
      <c r="BR23" s="263"/>
      <c r="BS23" s="823"/>
      <c r="BT23" s="824"/>
      <c r="BU23" s="824"/>
      <c r="BV23" s="824"/>
      <c r="BW23" s="824"/>
      <c r="BX23" s="824"/>
      <c r="BY23" s="824"/>
      <c r="BZ23" s="824"/>
      <c r="CA23" s="824"/>
      <c r="CB23" s="824"/>
      <c r="CC23" s="824"/>
      <c r="CD23" s="824"/>
      <c r="CE23" s="824"/>
      <c r="CF23" s="824"/>
      <c r="CG23" s="825"/>
      <c r="CH23" s="795"/>
      <c r="CI23" s="796"/>
      <c r="CJ23" s="796"/>
      <c r="CK23" s="796"/>
      <c r="CL23" s="797"/>
      <c r="CM23" s="795"/>
      <c r="CN23" s="796"/>
      <c r="CO23" s="796"/>
      <c r="CP23" s="796"/>
      <c r="CQ23" s="797"/>
      <c r="CR23" s="795"/>
      <c r="CS23" s="796"/>
      <c r="CT23" s="796"/>
      <c r="CU23" s="796"/>
      <c r="CV23" s="797"/>
      <c r="CW23" s="795"/>
      <c r="CX23" s="796"/>
      <c r="CY23" s="796"/>
      <c r="CZ23" s="796"/>
      <c r="DA23" s="797"/>
      <c r="DB23" s="795"/>
      <c r="DC23" s="796"/>
      <c r="DD23" s="796"/>
      <c r="DE23" s="796"/>
      <c r="DF23" s="797"/>
      <c r="DG23" s="795"/>
      <c r="DH23" s="796"/>
      <c r="DI23" s="796"/>
      <c r="DJ23" s="796"/>
      <c r="DK23" s="797"/>
      <c r="DL23" s="795"/>
      <c r="DM23" s="796"/>
      <c r="DN23" s="796"/>
      <c r="DO23" s="796"/>
      <c r="DP23" s="797"/>
      <c r="DQ23" s="795"/>
      <c r="DR23" s="796"/>
      <c r="DS23" s="796"/>
      <c r="DT23" s="796"/>
      <c r="DU23" s="797"/>
      <c r="DV23" s="798"/>
      <c r="DW23" s="799"/>
      <c r="DX23" s="799"/>
      <c r="DY23" s="799"/>
      <c r="DZ23" s="800"/>
      <c r="EA23" s="254"/>
    </row>
    <row r="24" spans="1:131" s="255" customFormat="1" ht="26.25" customHeight="1" x14ac:dyDescent="0.15">
      <c r="A24" s="857" t="s">
        <v>392</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2"/>
      <c r="BA24" s="252"/>
      <c r="BB24" s="252"/>
      <c r="BC24" s="252"/>
      <c r="BD24" s="252"/>
      <c r="BE24" s="253"/>
      <c r="BF24" s="253"/>
      <c r="BG24" s="253"/>
      <c r="BH24" s="253"/>
      <c r="BI24" s="253"/>
      <c r="BJ24" s="253"/>
      <c r="BK24" s="253"/>
      <c r="BL24" s="253"/>
      <c r="BM24" s="253"/>
      <c r="BN24" s="253"/>
      <c r="BO24" s="253"/>
      <c r="BP24" s="253"/>
      <c r="BQ24" s="262">
        <v>18</v>
      </c>
      <c r="BR24" s="263"/>
      <c r="BS24" s="823"/>
      <c r="BT24" s="824"/>
      <c r="BU24" s="824"/>
      <c r="BV24" s="824"/>
      <c r="BW24" s="824"/>
      <c r="BX24" s="824"/>
      <c r="BY24" s="824"/>
      <c r="BZ24" s="824"/>
      <c r="CA24" s="824"/>
      <c r="CB24" s="824"/>
      <c r="CC24" s="824"/>
      <c r="CD24" s="824"/>
      <c r="CE24" s="824"/>
      <c r="CF24" s="824"/>
      <c r="CG24" s="825"/>
      <c r="CH24" s="795"/>
      <c r="CI24" s="796"/>
      <c r="CJ24" s="796"/>
      <c r="CK24" s="796"/>
      <c r="CL24" s="797"/>
      <c r="CM24" s="795"/>
      <c r="CN24" s="796"/>
      <c r="CO24" s="796"/>
      <c r="CP24" s="796"/>
      <c r="CQ24" s="797"/>
      <c r="CR24" s="795"/>
      <c r="CS24" s="796"/>
      <c r="CT24" s="796"/>
      <c r="CU24" s="796"/>
      <c r="CV24" s="797"/>
      <c r="CW24" s="795"/>
      <c r="CX24" s="796"/>
      <c r="CY24" s="796"/>
      <c r="CZ24" s="796"/>
      <c r="DA24" s="797"/>
      <c r="DB24" s="795"/>
      <c r="DC24" s="796"/>
      <c r="DD24" s="796"/>
      <c r="DE24" s="796"/>
      <c r="DF24" s="797"/>
      <c r="DG24" s="795"/>
      <c r="DH24" s="796"/>
      <c r="DI24" s="796"/>
      <c r="DJ24" s="796"/>
      <c r="DK24" s="797"/>
      <c r="DL24" s="795"/>
      <c r="DM24" s="796"/>
      <c r="DN24" s="796"/>
      <c r="DO24" s="796"/>
      <c r="DP24" s="797"/>
      <c r="DQ24" s="795"/>
      <c r="DR24" s="796"/>
      <c r="DS24" s="796"/>
      <c r="DT24" s="796"/>
      <c r="DU24" s="797"/>
      <c r="DV24" s="798"/>
      <c r="DW24" s="799"/>
      <c r="DX24" s="799"/>
      <c r="DY24" s="799"/>
      <c r="DZ24" s="800"/>
      <c r="EA24" s="254"/>
    </row>
    <row r="25" spans="1:131" s="247" customFormat="1" ht="26.25" customHeight="1" thickBot="1" x14ac:dyDescent="0.2">
      <c r="A25" s="815" t="s">
        <v>393</v>
      </c>
      <c r="B25" s="815"/>
      <c r="C25" s="815"/>
      <c r="D25" s="815"/>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c r="BC25" s="815"/>
      <c r="BD25" s="815"/>
      <c r="BE25" s="815"/>
      <c r="BF25" s="815"/>
      <c r="BG25" s="815"/>
      <c r="BH25" s="815"/>
      <c r="BI25" s="815"/>
      <c r="BJ25" s="252"/>
      <c r="BK25" s="252"/>
      <c r="BL25" s="252"/>
      <c r="BM25" s="252"/>
      <c r="BN25" s="252"/>
      <c r="BO25" s="265"/>
      <c r="BP25" s="265"/>
      <c r="BQ25" s="262">
        <v>19</v>
      </c>
      <c r="BR25" s="263"/>
      <c r="BS25" s="823"/>
      <c r="BT25" s="824"/>
      <c r="BU25" s="824"/>
      <c r="BV25" s="824"/>
      <c r="BW25" s="824"/>
      <c r="BX25" s="824"/>
      <c r="BY25" s="824"/>
      <c r="BZ25" s="824"/>
      <c r="CA25" s="824"/>
      <c r="CB25" s="824"/>
      <c r="CC25" s="824"/>
      <c r="CD25" s="824"/>
      <c r="CE25" s="824"/>
      <c r="CF25" s="824"/>
      <c r="CG25" s="825"/>
      <c r="CH25" s="795"/>
      <c r="CI25" s="796"/>
      <c r="CJ25" s="796"/>
      <c r="CK25" s="796"/>
      <c r="CL25" s="797"/>
      <c r="CM25" s="795"/>
      <c r="CN25" s="796"/>
      <c r="CO25" s="796"/>
      <c r="CP25" s="796"/>
      <c r="CQ25" s="797"/>
      <c r="CR25" s="795"/>
      <c r="CS25" s="796"/>
      <c r="CT25" s="796"/>
      <c r="CU25" s="796"/>
      <c r="CV25" s="797"/>
      <c r="CW25" s="795"/>
      <c r="CX25" s="796"/>
      <c r="CY25" s="796"/>
      <c r="CZ25" s="796"/>
      <c r="DA25" s="797"/>
      <c r="DB25" s="795"/>
      <c r="DC25" s="796"/>
      <c r="DD25" s="796"/>
      <c r="DE25" s="796"/>
      <c r="DF25" s="797"/>
      <c r="DG25" s="795"/>
      <c r="DH25" s="796"/>
      <c r="DI25" s="796"/>
      <c r="DJ25" s="796"/>
      <c r="DK25" s="797"/>
      <c r="DL25" s="795"/>
      <c r="DM25" s="796"/>
      <c r="DN25" s="796"/>
      <c r="DO25" s="796"/>
      <c r="DP25" s="797"/>
      <c r="DQ25" s="795"/>
      <c r="DR25" s="796"/>
      <c r="DS25" s="796"/>
      <c r="DT25" s="796"/>
      <c r="DU25" s="797"/>
      <c r="DV25" s="798"/>
      <c r="DW25" s="799"/>
      <c r="DX25" s="799"/>
      <c r="DY25" s="799"/>
      <c r="DZ25" s="800"/>
      <c r="EA25" s="246"/>
    </row>
    <row r="26" spans="1:131" s="247" customFormat="1" ht="26.25" customHeight="1" x14ac:dyDescent="0.15">
      <c r="A26" s="789" t="s">
        <v>370</v>
      </c>
      <c r="B26" s="790"/>
      <c r="C26" s="790"/>
      <c r="D26" s="790"/>
      <c r="E26" s="790"/>
      <c r="F26" s="790"/>
      <c r="G26" s="790"/>
      <c r="H26" s="790"/>
      <c r="I26" s="790"/>
      <c r="J26" s="790"/>
      <c r="K26" s="790"/>
      <c r="L26" s="790"/>
      <c r="M26" s="790"/>
      <c r="N26" s="790"/>
      <c r="O26" s="790"/>
      <c r="P26" s="791"/>
      <c r="Q26" s="766" t="s">
        <v>394</v>
      </c>
      <c r="R26" s="767"/>
      <c r="S26" s="767"/>
      <c r="T26" s="767"/>
      <c r="U26" s="768"/>
      <c r="V26" s="766" t="s">
        <v>395</v>
      </c>
      <c r="W26" s="767"/>
      <c r="X26" s="767"/>
      <c r="Y26" s="767"/>
      <c r="Z26" s="768"/>
      <c r="AA26" s="766" t="s">
        <v>396</v>
      </c>
      <c r="AB26" s="767"/>
      <c r="AC26" s="767"/>
      <c r="AD26" s="767"/>
      <c r="AE26" s="767"/>
      <c r="AF26" s="861" t="s">
        <v>397</v>
      </c>
      <c r="AG26" s="862"/>
      <c r="AH26" s="862"/>
      <c r="AI26" s="862"/>
      <c r="AJ26" s="863"/>
      <c r="AK26" s="767" t="s">
        <v>398</v>
      </c>
      <c r="AL26" s="767"/>
      <c r="AM26" s="767"/>
      <c r="AN26" s="767"/>
      <c r="AO26" s="768"/>
      <c r="AP26" s="766" t="s">
        <v>399</v>
      </c>
      <c r="AQ26" s="767"/>
      <c r="AR26" s="767"/>
      <c r="AS26" s="767"/>
      <c r="AT26" s="768"/>
      <c r="AU26" s="766" t="s">
        <v>400</v>
      </c>
      <c r="AV26" s="767"/>
      <c r="AW26" s="767"/>
      <c r="AX26" s="767"/>
      <c r="AY26" s="768"/>
      <c r="AZ26" s="766" t="s">
        <v>401</v>
      </c>
      <c r="BA26" s="767"/>
      <c r="BB26" s="767"/>
      <c r="BC26" s="767"/>
      <c r="BD26" s="768"/>
      <c r="BE26" s="766" t="s">
        <v>377</v>
      </c>
      <c r="BF26" s="767"/>
      <c r="BG26" s="767"/>
      <c r="BH26" s="767"/>
      <c r="BI26" s="778"/>
      <c r="BJ26" s="252"/>
      <c r="BK26" s="252"/>
      <c r="BL26" s="252"/>
      <c r="BM26" s="252"/>
      <c r="BN26" s="252"/>
      <c r="BO26" s="265"/>
      <c r="BP26" s="265"/>
      <c r="BQ26" s="262">
        <v>20</v>
      </c>
      <c r="BR26" s="263"/>
      <c r="BS26" s="823"/>
      <c r="BT26" s="824"/>
      <c r="BU26" s="824"/>
      <c r="BV26" s="824"/>
      <c r="BW26" s="824"/>
      <c r="BX26" s="824"/>
      <c r="BY26" s="824"/>
      <c r="BZ26" s="824"/>
      <c r="CA26" s="824"/>
      <c r="CB26" s="824"/>
      <c r="CC26" s="824"/>
      <c r="CD26" s="824"/>
      <c r="CE26" s="824"/>
      <c r="CF26" s="824"/>
      <c r="CG26" s="825"/>
      <c r="CH26" s="795"/>
      <c r="CI26" s="796"/>
      <c r="CJ26" s="796"/>
      <c r="CK26" s="796"/>
      <c r="CL26" s="797"/>
      <c r="CM26" s="795"/>
      <c r="CN26" s="796"/>
      <c r="CO26" s="796"/>
      <c r="CP26" s="796"/>
      <c r="CQ26" s="797"/>
      <c r="CR26" s="795"/>
      <c r="CS26" s="796"/>
      <c r="CT26" s="796"/>
      <c r="CU26" s="796"/>
      <c r="CV26" s="797"/>
      <c r="CW26" s="795"/>
      <c r="CX26" s="796"/>
      <c r="CY26" s="796"/>
      <c r="CZ26" s="796"/>
      <c r="DA26" s="797"/>
      <c r="DB26" s="795"/>
      <c r="DC26" s="796"/>
      <c r="DD26" s="796"/>
      <c r="DE26" s="796"/>
      <c r="DF26" s="797"/>
      <c r="DG26" s="795"/>
      <c r="DH26" s="796"/>
      <c r="DI26" s="796"/>
      <c r="DJ26" s="796"/>
      <c r="DK26" s="797"/>
      <c r="DL26" s="795"/>
      <c r="DM26" s="796"/>
      <c r="DN26" s="796"/>
      <c r="DO26" s="796"/>
      <c r="DP26" s="797"/>
      <c r="DQ26" s="795"/>
      <c r="DR26" s="796"/>
      <c r="DS26" s="796"/>
      <c r="DT26" s="796"/>
      <c r="DU26" s="797"/>
      <c r="DV26" s="798"/>
      <c r="DW26" s="799"/>
      <c r="DX26" s="799"/>
      <c r="DY26" s="799"/>
      <c r="DZ26" s="800"/>
      <c r="EA26" s="246"/>
    </row>
    <row r="27" spans="1:131" s="247" customFormat="1" ht="26.25" customHeight="1" thickBot="1" x14ac:dyDescent="0.2">
      <c r="A27" s="792"/>
      <c r="B27" s="793"/>
      <c r="C27" s="793"/>
      <c r="D27" s="793"/>
      <c r="E27" s="793"/>
      <c r="F27" s="793"/>
      <c r="G27" s="793"/>
      <c r="H27" s="793"/>
      <c r="I27" s="793"/>
      <c r="J27" s="793"/>
      <c r="K27" s="793"/>
      <c r="L27" s="793"/>
      <c r="M27" s="793"/>
      <c r="N27" s="793"/>
      <c r="O27" s="793"/>
      <c r="P27" s="794"/>
      <c r="Q27" s="769"/>
      <c r="R27" s="770"/>
      <c r="S27" s="770"/>
      <c r="T27" s="770"/>
      <c r="U27" s="771"/>
      <c r="V27" s="769"/>
      <c r="W27" s="770"/>
      <c r="X27" s="770"/>
      <c r="Y27" s="770"/>
      <c r="Z27" s="771"/>
      <c r="AA27" s="769"/>
      <c r="AB27" s="770"/>
      <c r="AC27" s="770"/>
      <c r="AD27" s="770"/>
      <c r="AE27" s="770"/>
      <c r="AF27" s="864"/>
      <c r="AG27" s="865"/>
      <c r="AH27" s="865"/>
      <c r="AI27" s="865"/>
      <c r="AJ27" s="866"/>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9"/>
      <c r="BJ27" s="252"/>
      <c r="BK27" s="252"/>
      <c r="BL27" s="252"/>
      <c r="BM27" s="252"/>
      <c r="BN27" s="252"/>
      <c r="BO27" s="265"/>
      <c r="BP27" s="265"/>
      <c r="BQ27" s="262">
        <v>21</v>
      </c>
      <c r="BR27" s="263"/>
      <c r="BS27" s="823"/>
      <c r="BT27" s="824"/>
      <c r="BU27" s="824"/>
      <c r="BV27" s="824"/>
      <c r="BW27" s="824"/>
      <c r="BX27" s="824"/>
      <c r="BY27" s="824"/>
      <c r="BZ27" s="824"/>
      <c r="CA27" s="824"/>
      <c r="CB27" s="824"/>
      <c r="CC27" s="824"/>
      <c r="CD27" s="824"/>
      <c r="CE27" s="824"/>
      <c r="CF27" s="824"/>
      <c r="CG27" s="825"/>
      <c r="CH27" s="795"/>
      <c r="CI27" s="796"/>
      <c r="CJ27" s="796"/>
      <c r="CK27" s="796"/>
      <c r="CL27" s="797"/>
      <c r="CM27" s="795"/>
      <c r="CN27" s="796"/>
      <c r="CO27" s="796"/>
      <c r="CP27" s="796"/>
      <c r="CQ27" s="797"/>
      <c r="CR27" s="795"/>
      <c r="CS27" s="796"/>
      <c r="CT27" s="796"/>
      <c r="CU27" s="796"/>
      <c r="CV27" s="797"/>
      <c r="CW27" s="795"/>
      <c r="CX27" s="796"/>
      <c r="CY27" s="796"/>
      <c r="CZ27" s="796"/>
      <c r="DA27" s="797"/>
      <c r="DB27" s="795"/>
      <c r="DC27" s="796"/>
      <c r="DD27" s="796"/>
      <c r="DE27" s="796"/>
      <c r="DF27" s="797"/>
      <c r="DG27" s="795"/>
      <c r="DH27" s="796"/>
      <c r="DI27" s="796"/>
      <c r="DJ27" s="796"/>
      <c r="DK27" s="797"/>
      <c r="DL27" s="795"/>
      <c r="DM27" s="796"/>
      <c r="DN27" s="796"/>
      <c r="DO27" s="796"/>
      <c r="DP27" s="797"/>
      <c r="DQ27" s="795"/>
      <c r="DR27" s="796"/>
      <c r="DS27" s="796"/>
      <c r="DT27" s="796"/>
      <c r="DU27" s="797"/>
      <c r="DV27" s="798"/>
      <c r="DW27" s="799"/>
      <c r="DX27" s="799"/>
      <c r="DY27" s="799"/>
      <c r="DZ27" s="800"/>
      <c r="EA27" s="246"/>
    </row>
    <row r="28" spans="1:131" s="247" customFormat="1" ht="26.25" customHeight="1" thickTop="1" x14ac:dyDescent="0.15">
      <c r="A28" s="266">
        <v>1</v>
      </c>
      <c r="B28" s="780" t="s">
        <v>402</v>
      </c>
      <c r="C28" s="781"/>
      <c r="D28" s="781"/>
      <c r="E28" s="781"/>
      <c r="F28" s="781"/>
      <c r="G28" s="781"/>
      <c r="H28" s="781"/>
      <c r="I28" s="781"/>
      <c r="J28" s="781"/>
      <c r="K28" s="781"/>
      <c r="L28" s="781"/>
      <c r="M28" s="781"/>
      <c r="N28" s="781"/>
      <c r="O28" s="781"/>
      <c r="P28" s="782"/>
      <c r="Q28" s="871">
        <v>260</v>
      </c>
      <c r="R28" s="872"/>
      <c r="S28" s="872"/>
      <c r="T28" s="872"/>
      <c r="U28" s="872"/>
      <c r="V28" s="872">
        <v>254</v>
      </c>
      <c r="W28" s="872"/>
      <c r="X28" s="872"/>
      <c r="Y28" s="872"/>
      <c r="Z28" s="872"/>
      <c r="AA28" s="872">
        <v>6</v>
      </c>
      <c r="AB28" s="872"/>
      <c r="AC28" s="872"/>
      <c r="AD28" s="872"/>
      <c r="AE28" s="873"/>
      <c r="AF28" s="874">
        <v>6</v>
      </c>
      <c r="AG28" s="872"/>
      <c r="AH28" s="872"/>
      <c r="AI28" s="872"/>
      <c r="AJ28" s="875"/>
      <c r="AK28" s="876">
        <v>27</v>
      </c>
      <c r="AL28" s="867"/>
      <c r="AM28" s="867"/>
      <c r="AN28" s="867"/>
      <c r="AO28" s="867"/>
      <c r="AP28" s="867" t="s">
        <v>584</v>
      </c>
      <c r="AQ28" s="867"/>
      <c r="AR28" s="867"/>
      <c r="AS28" s="867"/>
      <c r="AT28" s="867"/>
      <c r="AU28" s="867" t="s">
        <v>584</v>
      </c>
      <c r="AV28" s="867"/>
      <c r="AW28" s="867"/>
      <c r="AX28" s="867"/>
      <c r="AY28" s="867"/>
      <c r="AZ28" s="868" t="s">
        <v>584</v>
      </c>
      <c r="BA28" s="868"/>
      <c r="BB28" s="868"/>
      <c r="BC28" s="868"/>
      <c r="BD28" s="868"/>
      <c r="BE28" s="869"/>
      <c r="BF28" s="869"/>
      <c r="BG28" s="869"/>
      <c r="BH28" s="869"/>
      <c r="BI28" s="870"/>
      <c r="BJ28" s="252"/>
      <c r="BK28" s="252"/>
      <c r="BL28" s="252"/>
      <c r="BM28" s="252"/>
      <c r="BN28" s="252"/>
      <c r="BO28" s="265"/>
      <c r="BP28" s="265"/>
      <c r="BQ28" s="262">
        <v>22</v>
      </c>
      <c r="BR28" s="263"/>
      <c r="BS28" s="823"/>
      <c r="BT28" s="824"/>
      <c r="BU28" s="824"/>
      <c r="BV28" s="824"/>
      <c r="BW28" s="824"/>
      <c r="BX28" s="824"/>
      <c r="BY28" s="824"/>
      <c r="BZ28" s="824"/>
      <c r="CA28" s="824"/>
      <c r="CB28" s="824"/>
      <c r="CC28" s="824"/>
      <c r="CD28" s="824"/>
      <c r="CE28" s="824"/>
      <c r="CF28" s="824"/>
      <c r="CG28" s="825"/>
      <c r="CH28" s="795"/>
      <c r="CI28" s="796"/>
      <c r="CJ28" s="796"/>
      <c r="CK28" s="796"/>
      <c r="CL28" s="797"/>
      <c r="CM28" s="795"/>
      <c r="CN28" s="796"/>
      <c r="CO28" s="796"/>
      <c r="CP28" s="796"/>
      <c r="CQ28" s="797"/>
      <c r="CR28" s="795"/>
      <c r="CS28" s="796"/>
      <c r="CT28" s="796"/>
      <c r="CU28" s="796"/>
      <c r="CV28" s="797"/>
      <c r="CW28" s="795"/>
      <c r="CX28" s="796"/>
      <c r="CY28" s="796"/>
      <c r="CZ28" s="796"/>
      <c r="DA28" s="797"/>
      <c r="DB28" s="795"/>
      <c r="DC28" s="796"/>
      <c r="DD28" s="796"/>
      <c r="DE28" s="796"/>
      <c r="DF28" s="797"/>
      <c r="DG28" s="795"/>
      <c r="DH28" s="796"/>
      <c r="DI28" s="796"/>
      <c r="DJ28" s="796"/>
      <c r="DK28" s="797"/>
      <c r="DL28" s="795"/>
      <c r="DM28" s="796"/>
      <c r="DN28" s="796"/>
      <c r="DO28" s="796"/>
      <c r="DP28" s="797"/>
      <c r="DQ28" s="795"/>
      <c r="DR28" s="796"/>
      <c r="DS28" s="796"/>
      <c r="DT28" s="796"/>
      <c r="DU28" s="797"/>
      <c r="DV28" s="798"/>
      <c r="DW28" s="799"/>
      <c r="DX28" s="799"/>
      <c r="DY28" s="799"/>
      <c r="DZ28" s="800"/>
      <c r="EA28" s="246"/>
    </row>
    <row r="29" spans="1:131" s="247" customFormat="1" ht="26.25" customHeight="1" x14ac:dyDescent="0.15">
      <c r="A29" s="266">
        <v>2</v>
      </c>
      <c r="B29" s="801" t="s">
        <v>403</v>
      </c>
      <c r="C29" s="802"/>
      <c r="D29" s="802"/>
      <c r="E29" s="802"/>
      <c r="F29" s="802"/>
      <c r="G29" s="802"/>
      <c r="H29" s="802"/>
      <c r="I29" s="802"/>
      <c r="J29" s="802"/>
      <c r="K29" s="802"/>
      <c r="L29" s="802"/>
      <c r="M29" s="802"/>
      <c r="N29" s="802"/>
      <c r="O29" s="802"/>
      <c r="P29" s="803"/>
      <c r="Q29" s="804">
        <v>370</v>
      </c>
      <c r="R29" s="805"/>
      <c r="S29" s="805"/>
      <c r="T29" s="805"/>
      <c r="U29" s="805"/>
      <c r="V29" s="805">
        <v>343</v>
      </c>
      <c r="W29" s="805"/>
      <c r="X29" s="805"/>
      <c r="Y29" s="805"/>
      <c r="Z29" s="805"/>
      <c r="AA29" s="805">
        <v>27</v>
      </c>
      <c r="AB29" s="805"/>
      <c r="AC29" s="805"/>
      <c r="AD29" s="805"/>
      <c r="AE29" s="806"/>
      <c r="AF29" s="807">
        <v>27</v>
      </c>
      <c r="AG29" s="808"/>
      <c r="AH29" s="808"/>
      <c r="AI29" s="808"/>
      <c r="AJ29" s="809"/>
      <c r="AK29" s="879">
        <v>58</v>
      </c>
      <c r="AL29" s="880"/>
      <c r="AM29" s="880"/>
      <c r="AN29" s="880"/>
      <c r="AO29" s="880"/>
      <c r="AP29" s="880" t="s">
        <v>584</v>
      </c>
      <c r="AQ29" s="880"/>
      <c r="AR29" s="880"/>
      <c r="AS29" s="880"/>
      <c r="AT29" s="880"/>
      <c r="AU29" s="880" t="s">
        <v>584</v>
      </c>
      <c r="AV29" s="880"/>
      <c r="AW29" s="880"/>
      <c r="AX29" s="880"/>
      <c r="AY29" s="880"/>
      <c r="AZ29" s="881" t="s">
        <v>584</v>
      </c>
      <c r="BA29" s="881"/>
      <c r="BB29" s="881"/>
      <c r="BC29" s="881"/>
      <c r="BD29" s="881"/>
      <c r="BE29" s="877"/>
      <c r="BF29" s="877"/>
      <c r="BG29" s="877"/>
      <c r="BH29" s="877"/>
      <c r="BI29" s="878"/>
      <c r="BJ29" s="252"/>
      <c r="BK29" s="252"/>
      <c r="BL29" s="252"/>
      <c r="BM29" s="252"/>
      <c r="BN29" s="252"/>
      <c r="BO29" s="265"/>
      <c r="BP29" s="265"/>
      <c r="BQ29" s="262">
        <v>23</v>
      </c>
      <c r="BR29" s="263"/>
      <c r="BS29" s="823"/>
      <c r="BT29" s="824"/>
      <c r="BU29" s="824"/>
      <c r="BV29" s="824"/>
      <c r="BW29" s="824"/>
      <c r="BX29" s="824"/>
      <c r="BY29" s="824"/>
      <c r="BZ29" s="824"/>
      <c r="CA29" s="824"/>
      <c r="CB29" s="824"/>
      <c r="CC29" s="824"/>
      <c r="CD29" s="824"/>
      <c r="CE29" s="824"/>
      <c r="CF29" s="824"/>
      <c r="CG29" s="825"/>
      <c r="CH29" s="795"/>
      <c r="CI29" s="796"/>
      <c r="CJ29" s="796"/>
      <c r="CK29" s="796"/>
      <c r="CL29" s="797"/>
      <c r="CM29" s="795"/>
      <c r="CN29" s="796"/>
      <c r="CO29" s="796"/>
      <c r="CP29" s="796"/>
      <c r="CQ29" s="797"/>
      <c r="CR29" s="795"/>
      <c r="CS29" s="796"/>
      <c r="CT29" s="796"/>
      <c r="CU29" s="796"/>
      <c r="CV29" s="797"/>
      <c r="CW29" s="795"/>
      <c r="CX29" s="796"/>
      <c r="CY29" s="796"/>
      <c r="CZ29" s="796"/>
      <c r="DA29" s="797"/>
      <c r="DB29" s="795"/>
      <c r="DC29" s="796"/>
      <c r="DD29" s="796"/>
      <c r="DE29" s="796"/>
      <c r="DF29" s="797"/>
      <c r="DG29" s="795"/>
      <c r="DH29" s="796"/>
      <c r="DI29" s="796"/>
      <c r="DJ29" s="796"/>
      <c r="DK29" s="797"/>
      <c r="DL29" s="795"/>
      <c r="DM29" s="796"/>
      <c r="DN29" s="796"/>
      <c r="DO29" s="796"/>
      <c r="DP29" s="797"/>
      <c r="DQ29" s="795"/>
      <c r="DR29" s="796"/>
      <c r="DS29" s="796"/>
      <c r="DT29" s="796"/>
      <c r="DU29" s="797"/>
      <c r="DV29" s="798"/>
      <c r="DW29" s="799"/>
      <c r="DX29" s="799"/>
      <c r="DY29" s="799"/>
      <c r="DZ29" s="800"/>
      <c r="EA29" s="246"/>
    </row>
    <row r="30" spans="1:131" s="247" customFormat="1" ht="26.25" customHeight="1" x14ac:dyDescent="0.15">
      <c r="A30" s="266">
        <v>3</v>
      </c>
      <c r="B30" s="801" t="s">
        <v>404</v>
      </c>
      <c r="C30" s="802"/>
      <c r="D30" s="802"/>
      <c r="E30" s="802"/>
      <c r="F30" s="802"/>
      <c r="G30" s="802"/>
      <c r="H30" s="802"/>
      <c r="I30" s="802"/>
      <c r="J30" s="802"/>
      <c r="K30" s="802"/>
      <c r="L30" s="802"/>
      <c r="M30" s="802"/>
      <c r="N30" s="802"/>
      <c r="O30" s="802"/>
      <c r="P30" s="803"/>
      <c r="Q30" s="804">
        <v>35</v>
      </c>
      <c r="R30" s="805"/>
      <c r="S30" s="805"/>
      <c r="T30" s="805"/>
      <c r="U30" s="805"/>
      <c r="V30" s="805">
        <v>35</v>
      </c>
      <c r="W30" s="805"/>
      <c r="X30" s="805"/>
      <c r="Y30" s="805"/>
      <c r="Z30" s="805"/>
      <c r="AA30" s="805" t="s">
        <v>593</v>
      </c>
      <c r="AB30" s="805"/>
      <c r="AC30" s="805"/>
      <c r="AD30" s="805"/>
      <c r="AE30" s="806"/>
      <c r="AF30" s="807" t="s">
        <v>391</v>
      </c>
      <c r="AG30" s="808"/>
      <c r="AH30" s="808"/>
      <c r="AI30" s="808"/>
      <c r="AJ30" s="809"/>
      <c r="AK30" s="879">
        <v>16</v>
      </c>
      <c r="AL30" s="880"/>
      <c r="AM30" s="880"/>
      <c r="AN30" s="880"/>
      <c r="AO30" s="880"/>
      <c r="AP30" s="880" t="s">
        <v>584</v>
      </c>
      <c r="AQ30" s="880"/>
      <c r="AR30" s="880"/>
      <c r="AS30" s="880"/>
      <c r="AT30" s="880"/>
      <c r="AU30" s="880" t="s">
        <v>584</v>
      </c>
      <c r="AV30" s="880"/>
      <c r="AW30" s="880"/>
      <c r="AX30" s="880"/>
      <c r="AY30" s="880"/>
      <c r="AZ30" s="881" t="s">
        <v>584</v>
      </c>
      <c r="BA30" s="881"/>
      <c r="BB30" s="881"/>
      <c r="BC30" s="881"/>
      <c r="BD30" s="881"/>
      <c r="BE30" s="877"/>
      <c r="BF30" s="877"/>
      <c r="BG30" s="877"/>
      <c r="BH30" s="877"/>
      <c r="BI30" s="878"/>
      <c r="BJ30" s="252"/>
      <c r="BK30" s="252"/>
      <c r="BL30" s="252"/>
      <c r="BM30" s="252"/>
      <c r="BN30" s="252"/>
      <c r="BO30" s="265"/>
      <c r="BP30" s="265"/>
      <c r="BQ30" s="262">
        <v>24</v>
      </c>
      <c r="BR30" s="263"/>
      <c r="BS30" s="823"/>
      <c r="BT30" s="824"/>
      <c r="BU30" s="824"/>
      <c r="BV30" s="824"/>
      <c r="BW30" s="824"/>
      <c r="BX30" s="824"/>
      <c r="BY30" s="824"/>
      <c r="BZ30" s="824"/>
      <c r="CA30" s="824"/>
      <c r="CB30" s="824"/>
      <c r="CC30" s="824"/>
      <c r="CD30" s="824"/>
      <c r="CE30" s="824"/>
      <c r="CF30" s="824"/>
      <c r="CG30" s="825"/>
      <c r="CH30" s="795"/>
      <c r="CI30" s="796"/>
      <c r="CJ30" s="796"/>
      <c r="CK30" s="796"/>
      <c r="CL30" s="797"/>
      <c r="CM30" s="795"/>
      <c r="CN30" s="796"/>
      <c r="CO30" s="796"/>
      <c r="CP30" s="796"/>
      <c r="CQ30" s="797"/>
      <c r="CR30" s="795"/>
      <c r="CS30" s="796"/>
      <c r="CT30" s="796"/>
      <c r="CU30" s="796"/>
      <c r="CV30" s="797"/>
      <c r="CW30" s="795"/>
      <c r="CX30" s="796"/>
      <c r="CY30" s="796"/>
      <c r="CZ30" s="796"/>
      <c r="DA30" s="797"/>
      <c r="DB30" s="795"/>
      <c r="DC30" s="796"/>
      <c r="DD30" s="796"/>
      <c r="DE30" s="796"/>
      <c r="DF30" s="797"/>
      <c r="DG30" s="795"/>
      <c r="DH30" s="796"/>
      <c r="DI30" s="796"/>
      <c r="DJ30" s="796"/>
      <c r="DK30" s="797"/>
      <c r="DL30" s="795"/>
      <c r="DM30" s="796"/>
      <c r="DN30" s="796"/>
      <c r="DO30" s="796"/>
      <c r="DP30" s="797"/>
      <c r="DQ30" s="795"/>
      <c r="DR30" s="796"/>
      <c r="DS30" s="796"/>
      <c r="DT30" s="796"/>
      <c r="DU30" s="797"/>
      <c r="DV30" s="798"/>
      <c r="DW30" s="799"/>
      <c r="DX30" s="799"/>
      <c r="DY30" s="799"/>
      <c r="DZ30" s="800"/>
      <c r="EA30" s="246"/>
    </row>
    <row r="31" spans="1:131" s="247" customFormat="1" ht="26.25" customHeight="1" x14ac:dyDescent="0.15">
      <c r="A31" s="266">
        <v>4</v>
      </c>
      <c r="B31" s="801" t="s">
        <v>405</v>
      </c>
      <c r="C31" s="802"/>
      <c r="D31" s="802"/>
      <c r="E31" s="802"/>
      <c r="F31" s="802"/>
      <c r="G31" s="802"/>
      <c r="H31" s="802"/>
      <c r="I31" s="802"/>
      <c r="J31" s="802"/>
      <c r="K31" s="802"/>
      <c r="L31" s="802"/>
      <c r="M31" s="802"/>
      <c r="N31" s="802"/>
      <c r="O31" s="802"/>
      <c r="P31" s="803"/>
      <c r="Q31" s="804">
        <v>158</v>
      </c>
      <c r="R31" s="805"/>
      <c r="S31" s="805"/>
      <c r="T31" s="805"/>
      <c r="U31" s="805"/>
      <c r="V31" s="805">
        <v>155</v>
      </c>
      <c r="W31" s="805"/>
      <c r="X31" s="805"/>
      <c r="Y31" s="805"/>
      <c r="Z31" s="805"/>
      <c r="AA31" s="805">
        <v>3</v>
      </c>
      <c r="AB31" s="805"/>
      <c r="AC31" s="805"/>
      <c r="AD31" s="805"/>
      <c r="AE31" s="806"/>
      <c r="AF31" s="807">
        <v>3</v>
      </c>
      <c r="AG31" s="808"/>
      <c r="AH31" s="808"/>
      <c r="AI31" s="808"/>
      <c r="AJ31" s="809"/>
      <c r="AK31" s="879">
        <v>56</v>
      </c>
      <c r="AL31" s="880"/>
      <c r="AM31" s="880"/>
      <c r="AN31" s="880"/>
      <c r="AO31" s="880"/>
      <c r="AP31" s="880">
        <v>449</v>
      </c>
      <c r="AQ31" s="880"/>
      <c r="AR31" s="880"/>
      <c r="AS31" s="880"/>
      <c r="AT31" s="880"/>
      <c r="AU31" s="880">
        <v>314</v>
      </c>
      <c r="AV31" s="880"/>
      <c r="AW31" s="880"/>
      <c r="AX31" s="880"/>
      <c r="AY31" s="880"/>
      <c r="AZ31" s="881" t="s">
        <v>584</v>
      </c>
      <c r="BA31" s="881"/>
      <c r="BB31" s="881"/>
      <c r="BC31" s="881"/>
      <c r="BD31" s="881"/>
      <c r="BE31" s="877" t="s">
        <v>406</v>
      </c>
      <c r="BF31" s="877"/>
      <c r="BG31" s="877"/>
      <c r="BH31" s="877"/>
      <c r="BI31" s="878"/>
      <c r="BJ31" s="252"/>
      <c r="BK31" s="252"/>
      <c r="BL31" s="252"/>
      <c r="BM31" s="252"/>
      <c r="BN31" s="252"/>
      <c r="BO31" s="265"/>
      <c r="BP31" s="265"/>
      <c r="BQ31" s="262">
        <v>25</v>
      </c>
      <c r="BR31" s="263"/>
      <c r="BS31" s="823"/>
      <c r="BT31" s="824"/>
      <c r="BU31" s="824"/>
      <c r="BV31" s="824"/>
      <c r="BW31" s="824"/>
      <c r="BX31" s="824"/>
      <c r="BY31" s="824"/>
      <c r="BZ31" s="824"/>
      <c r="CA31" s="824"/>
      <c r="CB31" s="824"/>
      <c r="CC31" s="824"/>
      <c r="CD31" s="824"/>
      <c r="CE31" s="824"/>
      <c r="CF31" s="824"/>
      <c r="CG31" s="825"/>
      <c r="CH31" s="795"/>
      <c r="CI31" s="796"/>
      <c r="CJ31" s="796"/>
      <c r="CK31" s="796"/>
      <c r="CL31" s="797"/>
      <c r="CM31" s="795"/>
      <c r="CN31" s="796"/>
      <c r="CO31" s="796"/>
      <c r="CP31" s="796"/>
      <c r="CQ31" s="797"/>
      <c r="CR31" s="795"/>
      <c r="CS31" s="796"/>
      <c r="CT31" s="796"/>
      <c r="CU31" s="796"/>
      <c r="CV31" s="797"/>
      <c r="CW31" s="795"/>
      <c r="CX31" s="796"/>
      <c r="CY31" s="796"/>
      <c r="CZ31" s="796"/>
      <c r="DA31" s="797"/>
      <c r="DB31" s="795"/>
      <c r="DC31" s="796"/>
      <c r="DD31" s="796"/>
      <c r="DE31" s="796"/>
      <c r="DF31" s="797"/>
      <c r="DG31" s="795"/>
      <c r="DH31" s="796"/>
      <c r="DI31" s="796"/>
      <c r="DJ31" s="796"/>
      <c r="DK31" s="797"/>
      <c r="DL31" s="795"/>
      <c r="DM31" s="796"/>
      <c r="DN31" s="796"/>
      <c r="DO31" s="796"/>
      <c r="DP31" s="797"/>
      <c r="DQ31" s="795"/>
      <c r="DR31" s="796"/>
      <c r="DS31" s="796"/>
      <c r="DT31" s="796"/>
      <c r="DU31" s="797"/>
      <c r="DV31" s="798"/>
      <c r="DW31" s="799"/>
      <c r="DX31" s="799"/>
      <c r="DY31" s="799"/>
      <c r="DZ31" s="800"/>
      <c r="EA31" s="246"/>
    </row>
    <row r="32" spans="1:131" s="247" customFormat="1" ht="26.25" customHeight="1" x14ac:dyDescent="0.15">
      <c r="A32" s="266">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9"/>
      <c r="AL32" s="880"/>
      <c r="AM32" s="880"/>
      <c r="AN32" s="880"/>
      <c r="AO32" s="880"/>
      <c r="AP32" s="880"/>
      <c r="AQ32" s="880"/>
      <c r="AR32" s="880"/>
      <c r="AS32" s="880"/>
      <c r="AT32" s="880"/>
      <c r="AU32" s="880"/>
      <c r="AV32" s="880"/>
      <c r="AW32" s="880"/>
      <c r="AX32" s="880"/>
      <c r="AY32" s="880"/>
      <c r="AZ32" s="881"/>
      <c r="BA32" s="881"/>
      <c r="BB32" s="881"/>
      <c r="BC32" s="881"/>
      <c r="BD32" s="881"/>
      <c r="BE32" s="877"/>
      <c r="BF32" s="877"/>
      <c r="BG32" s="877"/>
      <c r="BH32" s="877"/>
      <c r="BI32" s="878"/>
      <c r="BJ32" s="252"/>
      <c r="BK32" s="252"/>
      <c r="BL32" s="252"/>
      <c r="BM32" s="252"/>
      <c r="BN32" s="252"/>
      <c r="BO32" s="265"/>
      <c r="BP32" s="265"/>
      <c r="BQ32" s="262">
        <v>26</v>
      </c>
      <c r="BR32" s="263"/>
      <c r="BS32" s="823"/>
      <c r="BT32" s="824"/>
      <c r="BU32" s="824"/>
      <c r="BV32" s="824"/>
      <c r="BW32" s="824"/>
      <c r="BX32" s="824"/>
      <c r="BY32" s="824"/>
      <c r="BZ32" s="824"/>
      <c r="CA32" s="824"/>
      <c r="CB32" s="824"/>
      <c r="CC32" s="824"/>
      <c r="CD32" s="824"/>
      <c r="CE32" s="824"/>
      <c r="CF32" s="824"/>
      <c r="CG32" s="825"/>
      <c r="CH32" s="795"/>
      <c r="CI32" s="796"/>
      <c r="CJ32" s="796"/>
      <c r="CK32" s="796"/>
      <c r="CL32" s="797"/>
      <c r="CM32" s="795"/>
      <c r="CN32" s="796"/>
      <c r="CO32" s="796"/>
      <c r="CP32" s="796"/>
      <c r="CQ32" s="797"/>
      <c r="CR32" s="795"/>
      <c r="CS32" s="796"/>
      <c r="CT32" s="796"/>
      <c r="CU32" s="796"/>
      <c r="CV32" s="797"/>
      <c r="CW32" s="795"/>
      <c r="CX32" s="796"/>
      <c r="CY32" s="796"/>
      <c r="CZ32" s="796"/>
      <c r="DA32" s="797"/>
      <c r="DB32" s="795"/>
      <c r="DC32" s="796"/>
      <c r="DD32" s="796"/>
      <c r="DE32" s="796"/>
      <c r="DF32" s="797"/>
      <c r="DG32" s="795"/>
      <c r="DH32" s="796"/>
      <c r="DI32" s="796"/>
      <c r="DJ32" s="796"/>
      <c r="DK32" s="797"/>
      <c r="DL32" s="795"/>
      <c r="DM32" s="796"/>
      <c r="DN32" s="796"/>
      <c r="DO32" s="796"/>
      <c r="DP32" s="797"/>
      <c r="DQ32" s="795"/>
      <c r="DR32" s="796"/>
      <c r="DS32" s="796"/>
      <c r="DT32" s="796"/>
      <c r="DU32" s="797"/>
      <c r="DV32" s="798"/>
      <c r="DW32" s="799"/>
      <c r="DX32" s="799"/>
      <c r="DY32" s="799"/>
      <c r="DZ32" s="800"/>
      <c r="EA32" s="246"/>
    </row>
    <row r="33" spans="1:131" s="247" customFormat="1" ht="26.25" customHeight="1" x14ac:dyDescent="0.15">
      <c r="A33" s="266">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9"/>
      <c r="AL33" s="880"/>
      <c r="AM33" s="880"/>
      <c r="AN33" s="880"/>
      <c r="AO33" s="880"/>
      <c r="AP33" s="880"/>
      <c r="AQ33" s="880"/>
      <c r="AR33" s="880"/>
      <c r="AS33" s="880"/>
      <c r="AT33" s="880"/>
      <c r="AU33" s="880"/>
      <c r="AV33" s="880"/>
      <c r="AW33" s="880"/>
      <c r="AX33" s="880"/>
      <c r="AY33" s="880"/>
      <c r="AZ33" s="881"/>
      <c r="BA33" s="881"/>
      <c r="BB33" s="881"/>
      <c r="BC33" s="881"/>
      <c r="BD33" s="881"/>
      <c r="BE33" s="877"/>
      <c r="BF33" s="877"/>
      <c r="BG33" s="877"/>
      <c r="BH33" s="877"/>
      <c r="BI33" s="878"/>
      <c r="BJ33" s="252"/>
      <c r="BK33" s="252"/>
      <c r="BL33" s="252"/>
      <c r="BM33" s="252"/>
      <c r="BN33" s="252"/>
      <c r="BO33" s="265"/>
      <c r="BP33" s="265"/>
      <c r="BQ33" s="262">
        <v>27</v>
      </c>
      <c r="BR33" s="263"/>
      <c r="BS33" s="823"/>
      <c r="BT33" s="824"/>
      <c r="BU33" s="824"/>
      <c r="BV33" s="824"/>
      <c r="BW33" s="824"/>
      <c r="BX33" s="824"/>
      <c r="BY33" s="824"/>
      <c r="BZ33" s="824"/>
      <c r="CA33" s="824"/>
      <c r="CB33" s="824"/>
      <c r="CC33" s="824"/>
      <c r="CD33" s="824"/>
      <c r="CE33" s="824"/>
      <c r="CF33" s="824"/>
      <c r="CG33" s="825"/>
      <c r="CH33" s="795"/>
      <c r="CI33" s="796"/>
      <c r="CJ33" s="796"/>
      <c r="CK33" s="796"/>
      <c r="CL33" s="797"/>
      <c r="CM33" s="795"/>
      <c r="CN33" s="796"/>
      <c r="CO33" s="796"/>
      <c r="CP33" s="796"/>
      <c r="CQ33" s="797"/>
      <c r="CR33" s="795"/>
      <c r="CS33" s="796"/>
      <c r="CT33" s="796"/>
      <c r="CU33" s="796"/>
      <c r="CV33" s="797"/>
      <c r="CW33" s="795"/>
      <c r="CX33" s="796"/>
      <c r="CY33" s="796"/>
      <c r="CZ33" s="796"/>
      <c r="DA33" s="797"/>
      <c r="DB33" s="795"/>
      <c r="DC33" s="796"/>
      <c r="DD33" s="796"/>
      <c r="DE33" s="796"/>
      <c r="DF33" s="797"/>
      <c r="DG33" s="795"/>
      <c r="DH33" s="796"/>
      <c r="DI33" s="796"/>
      <c r="DJ33" s="796"/>
      <c r="DK33" s="797"/>
      <c r="DL33" s="795"/>
      <c r="DM33" s="796"/>
      <c r="DN33" s="796"/>
      <c r="DO33" s="796"/>
      <c r="DP33" s="797"/>
      <c r="DQ33" s="795"/>
      <c r="DR33" s="796"/>
      <c r="DS33" s="796"/>
      <c r="DT33" s="796"/>
      <c r="DU33" s="797"/>
      <c r="DV33" s="798"/>
      <c r="DW33" s="799"/>
      <c r="DX33" s="799"/>
      <c r="DY33" s="799"/>
      <c r="DZ33" s="800"/>
      <c r="EA33" s="246"/>
    </row>
    <row r="34" spans="1:131" s="247" customFormat="1" ht="26.25" customHeight="1" x14ac:dyDescent="0.15">
      <c r="A34" s="266">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9"/>
      <c r="AL34" s="880"/>
      <c r="AM34" s="880"/>
      <c r="AN34" s="880"/>
      <c r="AO34" s="880"/>
      <c r="AP34" s="880"/>
      <c r="AQ34" s="880"/>
      <c r="AR34" s="880"/>
      <c r="AS34" s="880"/>
      <c r="AT34" s="880"/>
      <c r="AU34" s="880"/>
      <c r="AV34" s="880"/>
      <c r="AW34" s="880"/>
      <c r="AX34" s="880"/>
      <c r="AY34" s="880"/>
      <c r="AZ34" s="881"/>
      <c r="BA34" s="881"/>
      <c r="BB34" s="881"/>
      <c r="BC34" s="881"/>
      <c r="BD34" s="881"/>
      <c r="BE34" s="877"/>
      <c r="BF34" s="877"/>
      <c r="BG34" s="877"/>
      <c r="BH34" s="877"/>
      <c r="BI34" s="878"/>
      <c r="BJ34" s="252"/>
      <c r="BK34" s="252"/>
      <c r="BL34" s="252"/>
      <c r="BM34" s="252"/>
      <c r="BN34" s="252"/>
      <c r="BO34" s="265"/>
      <c r="BP34" s="265"/>
      <c r="BQ34" s="262">
        <v>28</v>
      </c>
      <c r="BR34" s="263"/>
      <c r="BS34" s="823"/>
      <c r="BT34" s="824"/>
      <c r="BU34" s="824"/>
      <c r="BV34" s="824"/>
      <c r="BW34" s="824"/>
      <c r="BX34" s="824"/>
      <c r="BY34" s="824"/>
      <c r="BZ34" s="824"/>
      <c r="CA34" s="824"/>
      <c r="CB34" s="824"/>
      <c r="CC34" s="824"/>
      <c r="CD34" s="824"/>
      <c r="CE34" s="824"/>
      <c r="CF34" s="824"/>
      <c r="CG34" s="825"/>
      <c r="CH34" s="795"/>
      <c r="CI34" s="796"/>
      <c r="CJ34" s="796"/>
      <c r="CK34" s="796"/>
      <c r="CL34" s="797"/>
      <c r="CM34" s="795"/>
      <c r="CN34" s="796"/>
      <c r="CO34" s="796"/>
      <c r="CP34" s="796"/>
      <c r="CQ34" s="797"/>
      <c r="CR34" s="795"/>
      <c r="CS34" s="796"/>
      <c r="CT34" s="796"/>
      <c r="CU34" s="796"/>
      <c r="CV34" s="797"/>
      <c r="CW34" s="795"/>
      <c r="CX34" s="796"/>
      <c r="CY34" s="796"/>
      <c r="CZ34" s="796"/>
      <c r="DA34" s="797"/>
      <c r="DB34" s="795"/>
      <c r="DC34" s="796"/>
      <c r="DD34" s="796"/>
      <c r="DE34" s="796"/>
      <c r="DF34" s="797"/>
      <c r="DG34" s="795"/>
      <c r="DH34" s="796"/>
      <c r="DI34" s="796"/>
      <c r="DJ34" s="796"/>
      <c r="DK34" s="797"/>
      <c r="DL34" s="795"/>
      <c r="DM34" s="796"/>
      <c r="DN34" s="796"/>
      <c r="DO34" s="796"/>
      <c r="DP34" s="797"/>
      <c r="DQ34" s="795"/>
      <c r="DR34" s="796"/>
      <c r="DS34" s="796"/>
      <c r="DT34" s="796"/>
      <c r="DU34" s="797"/>
      <c r="DV34" s="798"/>
      <c r="DW34" s="799"/>
      <c r="DX34" s="799"/>
      <c r="DY34" s="799"/>
      <c r="DZ34" s="800"/>
      <c r="EA34" s="246"/>
    </row>
    <row r="35" spans="1:131" s="247" customFormat="1" ht="26.25" customHeight="1" x14ac:dyDescent="0.15">
      <c r="A35" s="266">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9"/>
      <c r="AL35" s="880"/>
      <c r="AM35" s="880"/>
      <c r="AN35" s="880"/>
      <c r="AO35" s="880"/>
      <c r="AP35" s="880"/>
      <c r="AQ35" s="880"/>
      <c r="AR35" s="880"/>
      <c r="AS35" s="880"/>
      <c r="AT35" s="880"/>
      <c r="AU35" s="880"/>
      <c r="AV35" s="880"/>
      <c r="AW35" s="880"/>
      <c r="AX35" s="880"/>
      <c r="AY35" s="880"/>
      <c r="AZ35" s="881"/>
      <c r="BA35" s="881"/>
      <c r="BB35" s="881"/>
      <c r="BC35" s="881"/>
      <c r="BD35" s="881"/>
      <c r="BE35" s="877"/>
      <c r="BF35" s="877"/>
      <c r="BG35" s="877"/>
      <c r="BH35" s="877"/>
      <c r="BI35" s="878"/>
      <c r="BJ35" s="252"/>
      <c r="BK35" s="252"/>
      <c r="BL35" s="252"/>
      <c r="BM35" s="252"/>
      <c r="BN35" s="252"/>
      <c r="BO35" s="265"/>
      <c r="BP35" s="265"/>
      <c r="BQ35" s="262">
        <v>29</v>
      </c>
      <c r="BR35" s="263"/>
      <c r="BS35" s="823"/>
      <c r="BT35" s="824"/>
      <c r="BU35" s="824"/>
      <c r="BV35" s="824"/>
      <c r="BW35" s="824"/>
      <c r="BX35" s="824"/>
      <c r="BY35" s="824"/>
      <c r="BZ35" s="824"/>
      <c r="CA35" s="824"/>
      <c r="CB35" s="824"/>
      <c r="CC35" s="824"/>
      <c r="CD35" s="824"/>
      <c r="CE35" s="824"/>
      <c r="CF35" s="824"/>
      <c r="CG35" s="825"/>
      <c r="CH35" s="795"/>
      <c r="CI35" s="796"/>
      <c r="CJ35" s="796"/>
      <c r="CK35" s="796"/>
      <c r="CL35" s="797"/>
      <c r="CM35" s="795"/>
      <c r="CN35" s="796"/>
      <c r="CO35" s="796"/>
      <c r="CP35" s="796"/>
      <c r="CQ35" s="797"/>
      <c r="CR35" s="795"/>
      <c r="CS35" s="796"/>
      <c r="CT35" s="796"/>
      <c r="CU35" s="796"/>
      <c r="CV35" s="797"/>
      <c r="CW35" s="795"/>
      <c r="CX35" s="796"/>
      <c r="CY35" s="796"/>
      <c r="CZ35" s="796"/>
      <c r="DA35" s="797"/>
      <c r="DB35" s="795"/>
      <c r="DC35" s="796"/>
      <c r="DD35" s="796"/>
      <c r="DE35" s="796"/>
      <c r="DF35" s="797"/>
      <c r="DG35" s="795"/>
      <c r="DH35" s="796"/>
      <c r="DI35" s="796"/>
      <c r="DJ35" s="796"/>
      <c r="DK35" s="797"/>
      <c r="DL35" s="795"/>
      <c r="DM35" s="796"/>
      <c r="DN35" s="796"/>
      <c r="DO35" s="796"/>
      <c r="DP35" s="797"/>
      <c r="DQ35" s="795"/>
      <c r="DR35" s="796"/>
      <c r="DS35" s="796"/>
      <c r="DT35" s="796"/>
      <c r="DU35" s="797"/>
      <c r="DV35" s="798"/>
      <c r="DW35" s="799"/>
      <c r="DX35" s="799"/>
      <c r="DY35" s="799"/>
      <c r="DZ35" s="800"/>
      <c r="EA35" s="246"/>
    </row>
    <row r="36" spans="1:131" s="247" customFormat="1" ht="26.25" customHeight="1" x14ac:dyDescent="0.15">
      <c r="A36" s="266">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9"/>
      <c r="AL36" s="880"/>
      <c r="AM36" s="880"/>
      <c r="AN36" s="880"/>
      <c r="AO36" s="880"/>
      <c r="AP36" s="880"/>
      <c r="AQ36" s="880"/>
      <c r="AR36" s="880"/>
      <c r="AS36" s="880"/>
      <c r="AT36" s="880"/>
      <c r="AU36" s="880"/>
      <c r="AV36" s="880"/>
      <c r="AW36" s="880"/>
      <c r="AX36" s="880"/>
      <c r="AY36" s="880"/>
      <c r="AZ36" s="881"/>
      <c r="BA36" s="881"/>
      <c r="BB36" s="881"/>
      <c r="BC36" s="881"/>
      <c r="BD36" s="881"/>
      <c r="BE36" s="877"/>
      <c r="BF36" s="877"/>
      <c r="BG36" s="877"/>
      <c r="BH36" s="877"/>
      <c r="BI36" s="878"/>
      <c r="BJ36" s="252"/>
      <c r="BK36" s="252"/>
      <c r="BL36" s="252"/>
      <c r="BM36" s="252"/>
      <c r="BN36" s="252"/>
      <c r="BO36" s="265"/>
      <c r="BP36" s="265"/>
      <c r="BQ36" s="262">
        <v>30</v>
      </c>
      <c r="BR36" s="263"/>
      <c r="BS36" s="823"/>
      <c r="BT36" s="824"/>
      <c r="BU36" s="824"/>
      <c r="BV36" s="824"/>
      <c r="BW36" s="824"/>
      <c r="BX36" s="824"/>
      <c r="BY36" s="824"/>
      <c r="BZ36" s="824"/>
      <c r="CA36" s="824"/>
      <c r="CB36" s="824"/>
      <c r="CC36" s="824"/>
      <c r="CD36" s="824"/>
      <c r="CE36" s="824"/>
      <c r="CF36" s="824"/>
      <c r="CG36" s="825"/>
      <c r="CH36" s="795"/>
      <c r="CI36" s="796"/>
      <c r="CJ36" s="796"/>
      <c r="CK36" s="796"/>
      <c r="CL36" s="797"/>
      <c r="CM36" s="795"/>
      <c r="CN36" s="796"/>
      <c r="CO36" s="796"/>
      <c r="CP36" s="796"/>
      <c r="CQ36" s="797"/>
      <c r="CR36" s="795"/>
      <c r="CS36" s="796"/>
      <c r="CT36" s="796"/>
      <c r="CU36" s="796"/>
      <c r="CV36" s="797"/>
      <c r="CW36" s="795"/>
      <c r="CX36" s="796"/>
      <c r="CY36" s="796"/>
      <c r="CZ36" s="796"/>
      <c r="DA36" s="797"/>
      <c r="DB36" s="795"/>
      <c r="DC36" s="796"/>
      <c r="DD36" s="796"/>
      <c r="DE36" s="796"/>
      <c r="DF36" s="797"/>
      <c r="DG36" s="795"/>
      <c r="DH36" s="796"/>
      <c r="DI36" s="796"/>
      <c r="DJ36" s="796"/>
      <c r="DK36" s="797"/>
      <c r="DL36" s="795"/>
      <c r="DM36" s="796"/>
      <c r="DN36" s="796"/>
      <c r="DO36" s="796"/>
      <c r="DP36" s="797"/>
      <c r="DQ36" s="795"/>
      <c r="DR36" s="796"/>
      <c r="DS36" s="796"/>
      <c r="DT36" s="796"/>
      <c r="DU36" s="797"/>
      <c r="DV36" s="798"/>
      <c r="DW36" s="799"/>
      <c r="DX36" s="799"/>
      <c r="DY36" s="799"/>
      <c r="DZ36" s="800"/>
      <c r="EA36" s="246"/>
    </row>
    <row r="37" spans="1:131" s="247" customFormat="1" ht="26.25" customHeight="1" x14ac:dyDescent="0.15">
      <c r="A37" s="266">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9"/>
      <c r="AL37" s="880"/>
      <c r="AM37" s="880"/>
      <c r="AN37" s="880"/>
      <c r="AO37" s="880"/>
      <c r="AP37" s="880"/>
      <c r="AQ37" s="880"/>
      <c r="AR37" s="880"/>
      <c r="AS37" s="880"/>
      <c r="AT37" s="880"/>
      <c r="AU37" s="880"/>
      <c r="AV37" s="880"/>
      <c r="AW37" s="880"/>
      <c r="AX37" s="880"/>
      <c r="AY37" s="880"/>
      <c r="AZ37" s="881"/>
      <c r="BA37" s="881"/>
      <c r="BB37" s="881"/>
      <c r="BC37" s="881"/>
      <c r="BD37" s="881"/>
      <c r="BE37" s="877"/>
      <c r="BF37" s="877"/>
      <c r="BG37" s="877"/>
      <c r="BH37" s="877"/>
      <c r="BI37" s="878"/>
      <c r="BJ37" s="252"/>
      <c r="BK37" s="252"/>
      <c r="BL37" s="252"/>
      <c r="BM37" s="252"/>
      <c r="BN37" s="252"/>
      <c r="BO37" s="265"/>
      <c r="BP37" s="265"/>
      <c r="BQ37" s="262">
        <v>31</v>
      </c>
      <c r="BR37" s="263"/>
      <c r="BS37" s="823"/>
      <c r="BT37" s="824"/>
      <c r="BU37" s="824"/>
      <c r="BV37" s="824"/>
      <c r="BW37" s="824"/>
      <c r="BX37" s="824"/>
      <c r="BY37" s="824"/>
      <c r="BZ37" s="824"/>
      <c r="CA37" s="824"/>
      <c r="CB37" s="824"/>
      <c r="CC37" s="824"/>
      <c r="CD37" s="824"/>
      <c r="CE37" s="824"/>
      <c r="CF37" s="824"/>
      <c r="CG37" s="825"/>
      <c r="CH37" s="795"/>
      <c r="CI37" s="796"/>
      <c r="CJ37" s="796"/>
      <c r="CK37" s="796"/>
      <c r="CL37" s="797"/>
      <c r="CM37" s="795"/>
      <c r="CN37" s="796"/>
      <c r="CO37" s="796"/>
      <c r="CP37" s="796"/>
      <c r="CQ37" s="797"/>
      <c r="CR37" s="795"/>
      <c r="CS37" s="796"/>
      <c r="CT37" s="796"/>
      <c r="CU37" s="796"/>
      <c r="CV37" s="797"/>
      <c r="CW37" s="795"/>
      <c r="CX37" s="796"/>
      <c r="CY37" s="796"/>
      <c r="CZ37" s="796"/>
      <c r="DA37" s="797"/>
      <c r="DB37" s="795"/>
      <c r="DC37" s="796"/>
      <c r="DD37" s="796"/>
      <c r="DE37" s="796"/>
      <c r="DF37" s="797"/>
      <c r="DG37" s="795"/>
      <c r="DH37" s="796"/>
      <c r="DI37" s="796"/>
      <c r="DJ37" s="796"/>
      <c r="DK37" s="797"/>
      <c r="DL37" s="795"/>
      <c r="DM37" s="796"/>
      <c r="DN37" s="796"/>
      <c r="DO37" s="796"/>
      <c r="DP37" s="797"/>
      <c r="DQ37" s="795"/>
      <c r="DR37" s="796"/>
      <c r="DS37" s="796"/>
      <c r="DT37" s="796"/>
      <c r="DU37" s="797"/>
      <c r="DV37" s="798"/>
      <c r="DW37" s="799"/>
      <c r="DX37" s="799"/>
      <c r="DY37" s="799"/>
      <c r="DZ37" s="800"/>
      <c r="EA37" s="246"/>
    </row>
    <row r="38" spans="1:131" s="247" customFormat="1" ht="26.25" customHeight="1" x14ac:dyDescent="0.15">
      <c r="A38" s="266">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9"/>
      <c r="AL38" s="880"/>
      <c r="AM38" s="880"/>
      <c r="AN38" s="880"/>
      <c r="AO38" s="880"/>
      <c r="AP38" s="880"/>
      <c r="AQ38" s="880"/>
      <c r="AR38" s="880"/>
      <c r="AS38" s="880"/>
      <c r="AT38" s="880"/>
      <c r="AU38" s="880"/>
      <c r="AV38" s="880"/>
      <c r="AW38" s="880"/>
      <c r="AX38" s="880"/>
      <c r="AY38" s="880"/>
      <c r="AZ38" s="881"/>
      <c r="BA38" s="881"/>
      <c r="BB38" s="881"/>
      <c r="BC38" s="881"/>
      <c r="BD38" s="881"/>
      <c r="BE38" s="877"/>
      <c r="BF38" s="877"/>
      <c r="BG38" s="877"/>
      <c r="BH38" s="877"/>
      <c r="BI38" s="878"/>
      <c r="BJ38" s="252"/>
      <c r="BK38" s="252"/>
      <c r="BL38" s="252"/>
      <c r="BM38" s="252"/>
      <c r="BN38" s="252"/>
      <c r="BO38" s="265"/>
      <c r="BP38" s="265"/>
      <c r="BQ38" s="262">
        <v>32</v>
      </c>
      <c r="BR38" s="263"/>
      <c r="BS38" s="823"/>
      <c r="BT38" s="824"/>
      <c r="BU38" s="824"/>
      <c r="BV38" s="824"/>
      <c r="BW38" s="824"/>
      <c r="BX38" s="824"/>
      <c r="BY38" s="824"/>
      <c r="BZ38" s="824"/>
      <c r="CA38" s="824"/>
      <c r="CB38" s="824"/>
      <c r="CC38" s="824"/>
      <c r="CD38" s="824"/>
      <c r="CE38" s="824"/>
      <c r="CF38" s="824"/>
      <c r="CG38" s="825"/>
      <c r="CH38" s="795"/>
      <c r="CI38" s="796"/>
      <c r="CJ38" s="796"/>
      <c r="CK38" s="796"/>
      <c r="CL38" s="797"/>
      <c r="CM38" s="795"/>
      <c r="CN38" s="796"/>
      <c r="CO38" s="796"/>
      <c r="CP38" s="796"/>
      <c r="CQ38" s="797"/>
      <c r="CR38" s="795"/>
      <c r="CS38" s="796"/>
      <c r="CT38" s="796"/>
      <c r="CU38" s="796"/>
      <c r="CV38" s="797"/>
      <c r="CW38" s="795"/>
      <c r="CX38" s="796"/>
      <c r="CY38" s="796"/>
      <c r="CZ38" s="796"/>
      <c r="DA38" s="797"/>
      <c r="DB38" s="795"/>
      <c r="DC38" s="796"/>
      <c r="DD38" s="796"/>
      <c r="DE38" s="796"/>
      <c r="DF38" s="797"/>
      <c r="DG38" s="795"/>
      <c r="DH38" s="796"/>
      <c r="DI38" s="796"/>
      <c r="DJ38" s="796"/>
      <c r="DK38" s="797"/>
      <c r="DL38" s="795"/>
      <c r="DM38" s="796"/>
      <c r="DN38" s="796"/>
      <c r="DO38" s="796"/>
      <c r="DP38" s="797"/>
      <c r="DQ38" s="795"/>
      <c r="DR38" s="796"/>
      <c r="DS38" s="796"/>
      <c r="DT38" s="796"/>
      <c r="DU38" s="797"/>
      <c r="DV38" s="798"/>
      <c r="DW38" s="799"/>
      <c r="DX38" s="799"/>
      <c r="DY38" s="799"/>
      <c r="DZ38" s="800"/>
      <c r="EA38" s="246"/>
    </row>
    <row r="39" spans="1:131" s="247" customFormat="1" ht="26.25" customHeight="1" x14ac:dyDescent="0.15">
      <c r="A39" s="266">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9"/>
      <c r="AL39" s="880"/>
      <c r="AM39" s="880"/>
      <c r="AN39" s="880"/>
      <c r="AO39" s="880"/>
      <c r="AP39" s="880"/>
      <c r="AQ39" s="880"/>
      <c r="AR39" s="880"/>
      <c r="AS39" s="880"/>
      <c r="AT39" s="880"/>
      <c r="AU39" s="880"/>
      <c r="AV39" s="880"/>
      <c r="AW39" s="880"/>
      <c r="AX39" s="880"/>
      <c r="AY39" s="880"/>
      <c r="AZ39" s="881"/>
      <c r="BA39" s="881"/>
      <c r="BB39" s="881"/>
      <c r="BC39" s="881"/>
      <c r="BD39" s="881"/>
      <c r="BE39" s="877"/>
      <c r="BF39" s="877"/>
      <c r="BG39" s="877"/>
      <c r="BH39" s="877"/>
      <c r="BI39" s="878"/>
      <c r="BJ39" s="252"/>
      <c r="BK39" s="252"/>
      <c r="BL39" s="252"/>
      <c r="BM39" s="252"/>
      <c r="BN39" s="252"/>
      <c r="BO39" s="265"/>
      <c r="BP39" s="265"/>
      <c r="BQ39" s="262">
        <v>33</v>
      </c>
      <c r="BR39" s="263"/>
      <c r="BS39" s="823"/>
      <c r="BT39" s="824"/>
      <c r="BU39" s="824"/>
      <c r="BV39" s="824"/>
      <c r="BW39" s="824"/>
      <c r="BX39" s="824"/>
      <c r="BY39" s="824"/>
      <c r="BZ39" s="824"/>
      <c r="CA39" s="824"/>
      <c r="CB39" s="824"/>
      <c r="CC39" s="824"/>
      <c r="CD39" s="824"/>
      <c r="CE39" s="824"/>
      <c r="CF39" s="824"/>
      <c r="CG39" s="825"/>
      <c r="CH39" s="795"/>
      <c r="CI39" s="796"/>
      <c r="CJ39" s="796"/>
      <c r="CK39" s="796"/>
      <c r="CL39" s="797"/>
      <c r="CM39" s="795"/>
      <c r="CN39" s="796"/>
      <c r="CO39" s="796"/>
      <c r="CP39" s="796"/>
      <c r="CQ39" s="797"/>
      <c r="CR39" s="795"/>
      <c r="CS39" s="796"/>
      <c r="CT39" s="796"/>
      <c r="CU39" s="796"/>
      <c r="CV39" s="797"/>
      <c r="CW39" s="795"/>
      <c r="CX39" s="796"/>
      <c r="CY39" s="796"/>
      <c r="CZ39" s="796"/>
      <c r="DA39" s="797"/>
      <c r="DB39" s="795"/>
      <c r="DC39" s="796"/>
      <c r="DD39" s="796"/>
      <c r="DE39" s="796"/>
      <c r="DF39" s="797"/>
      <c r="DG39" s="795"/>
      <c r="DH39" s="796"/>
      <c r="DI39" s="796"/>
      <c r="DJ39" s="796"/>
      <c r="DK39" s="797"/>
      <c r="DL39" s="795"/>
      <c r="DM39" s="796"/>
      <c r="DN39" s="796"/>
      <c r="DO39" s="796"/>
      <c r="DP39" s="797"/>
      <c r="DQ39" s="795"/>
      <c r="DR39" s="796"/>
      <c r="DS39" s="796"/>
      <c r="DT39" s="796"/>
      <c r="DU39" s="797"/>
      <c r="DV39" s="798"/>
      <c r="DW39" s="799"/>
      <c r="DX39" s="799"/>
      <c r="DY39" s="799"/>
      <c r="DZ39" s="800"/>
      <c r="EA39" s="246"/>
    </row>
    <row r="40" spans="1:131" s="247" customFormat="1" ht="26.25" customHeight="1" x14ac:dyDescent="0.15">
      <c r="A40" s="261">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9"/>
      <c r="AL40" s="880"/>
      <c r="AM40" s="880"/>
      <c r="AN40" s="880"/>
      <c r="AO40" s="880"/>
      <c r="AP40" s="880"/>
      <c r="AQ40" s="880"/>
      <c r="AR40" s="880"/>
      <c r="AS40" s="880"/>
      <c r="AT40" s="880"/>
      <c r="AU40" s="880"/>
      <c r="AV40" s="880"/>
      <c r="AW40" s="880"/>
      <c r="AX40" s="880"/>
      <c r="AY40" s="880"/>
      <c r="AZ40" s="881"/>
      <c r="BA40" s="881"/>
      <c r="BB40" s="881"/>
      <c r="BC40" s="881"/>
      <c r="BD40" s="881"/>
      <c r="BE40" s="877"/>
      <c r="BF40" s="877"/>
      <c r="BG40" s="877"/>
      <c r="BH40" s="877"/>
      <c r="BI40" s="878"/>
      <c r="BJ40" s="252"/>
      <c r="BK40" s="252"/>
      <c r="BL40" s="252"/>
      <c r="BM40" s="252"/>
      <c r="BN40" s="252"/>
      <c r="BO40" s="265"/>
      <c r="BP40" s="265"/>
      <c r="BQ40" s="262">
        <v>34</v>
      </c>
      <c r="BR40" s="263"/>
      <c r="BS40" s="823"/>
      <c r="BT40" s="824"/>
      <c r="BU40" s="824"/>
      <c r="BV40" s="824"/>
      <c r="BW40" s="824"/>
      <c r="BX40" s="824"/>
      <c r="BY40" s="824"/>
      <c r="BZ40" s="824"/>
      <c r="CA40" s="824"/>
      <c r="CB40" s="824"/>
      <c r="CC40" s="824"/>
      <c r="CD40" s="824"/>
      <c r="CE40" s="824"/>
      <c r="CF40" s="824"/>
      <c r="CG40" s="825"/>
      <c r="CH40" s="795"/>
      <c r="CI40" s="796"/>
      <c r="CJ40" s="796"/>
      <c r="CK40" s="796"/>
      <c r="CL40" s="797"/>
      <c r="CM40" s="795"/>
      <c r="CN40" s="796"/>
      <c r="CO40" s="796"/>
      <c r="CP40" s="796"/>
      <c r="CQ40" s="797"/>
      <c r="CR40" s="795"/>
      <c r="CS40" s="796"/>
      <c r="CT40" s="796"/>
      <c r="CU40" s="796"/>
      <c r="CV40" s="797"/>
      <c r="CW40" s="795"/>
      <c r="CX40" s="796"/>
      <c r="CY40" s="796"/>
      <c r="CZ40" s="796"/>
      <c r="DA40" s="797"/>
      <c r="DB40" s="795"/>
      <c r="DC40" s="796"/>
      <c r="DD40" s="796"/>
      <c r="DE40" s="796"/>
      <c r="DF40" s="797"/>
      <c r="DG40" s="795"/>
      <c r="DH40" s="796"/>
      <c r="DI40" s="796"/>
      <c r="DJ40" s="796"/>
      <c r="DK40" s="797"/>
      <c r="DL40" s="795"/>
      <c r="DM40" s="796"/>
      <c r="DN40" s="796"/>
      <c r="DO40" s="796"/>
      <c r="DP40" s="797"/>
      <c r="DQ40" s="795"/>
      <c r="DR40" s="796"/>
      <c r="DS40" s="796"/>
      <c r="DT40" s="796"/>
      <c r="DU40" s="797"/>
      <c r="DV40" s="798"/>
      <c r="DW40" s="799"/>
      <c r="DX40" s="799"/>
      <c r="DY40" s="799"/>
      <c r="DZ40" s="800"/>
      <c r="EA40" s="246"/>
    </row>
    <row r="41" spans="1:131" s="247" customFormat="1" ht="26.25" customHeight="1" x14ac:dyDescent="0.15">
      <c r="A41" s="261">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9"/>
      <c r="AL41" s="880"/>
      <c r="AM41" s="880"/>
      <c r="AN41" s="880"/>
      <c r="AO41" s="880"/>
      <c r="AP41" s="880"/>
      <c r="AQ41" s="880"/>
      <c r="AR41" s="880"/>
      <c r="AS41" s="880"/>
      <c r="AT41" s="880"/>
      <c r="AU41" s="880"/>
      <c r="AV41" s="880"/>
      <c r="AW41" s="880"/>
      <c r="AX41" s="880"/>
      <c r="AY41" s="880"/>
      <c r="AZ41" s="881"/>
      <c r="BA41" s="881"/>
      <c r="BB41" s="881"/>
      <c r="BC41" s="881"/>
      <c r="BD41" s="881"/>
      <c r="BE41" s="877"/>
      <c r="BF41" s="877"/>
      <c r="BG41" s="877"/>
      <c r="BH41" s="877"/>
      <c r="BI41" s="878"/>
      <c r="BJ41" s="252"/>
      <c r="BK41" s="252"/>
      <c r="BL41" s="252"/>
      <c r="BM41" s="252"/>
      <c r="BN41" s="252"/>
      <c r="BO41" s="265"/>
      <c r="BP41" s="265"/>
      <c r="BQ41" s="262">
        <v>35</v>
      </c>
      <c r="BR41" s="263"/>
      <c r="BS41" s="823"/>
      <c r="BT41" s="824"/>
      <c r="BU41" s="824"/>
      <c r="BV41" s="824"/>
      <c r="BW41" s="824"/>
      <c r="BX41" s="824"/>
      <c r="BY41" s="824"/>
      <c r="BZ41" s="824"/>
      <c r="CA41" s="824"/>
      <c r="CB41" s="824"/>
      <c r="CC41" s="824"/>
      <c r="CD41" s="824"/>
      <c r="CE41" s="824"/>
      <c r="CF41" s="824"/>
      <c r="CG41" s="825"/>
      <c r="CH41" s="795"/>
      <c r="CI41" s="796"/>
      <c r="CJ41" s="796"/>
      <c r="CK41" s="796"/>
      <c r="CL41" s="797"/>
      <c r="CM41" s="795"/>
      <c r="CN41" s="796"/>
      <c r="CO41" s="796"/>
      <c r="CP41" s="796"/>
      <c r="CQ41" s="797"/>
      <c r="CR41" s="795"/>
      <c r="CS41" s="796"/>
      <c r="CT41" s="796"/>
      <c r="CU41" s="796"/>
      <c r="CV41" s="797"/>
      <c r="CW41" s="795"/>
      <c r="CX41" s="796"/>
      <c r="CY41" s="796"/>
      <c r="CZ41" s="796"/>
      <c r="DA41" s="797"/>
      <c r="DB41" s="795"/>
      <c r="DC41" s="796"/>
      <c r="DD41" s="796"/>
      <c r="DE41" s="796"/>
      <c r="DF41" s="797"/>
      <c r="DG41" s="795"/>
      <c r="DH41" s="796"/>
      <c r="DI41" s="796"/>
      <c r="DJ41" s="796"/>
      <c r="DK41" s="797"/>
      <c r="DL41" s="795"/>
      <c r="DM41" s="796"/>
      <c r="DN41" s="796"/>
      <c r="DO41" s="796"/>
      <c r="DP41" s="797"/>
      <c r="DQ41" s="795"/>
      <c r="DR41" s="796"/>
      <c r="DS41" s="796"/>
      <c r="DT41" s="796"/>
      <c r="DU41" s="797"/>
      <c r="DV41" s="798"/>
      <c r="DW41" s="799"/>
      <c r="DX41" s="799"/>
      <c r="DY41" s="799"/>
      <c r="DZ41" s="800"/>
      <c r="EA41" s="246"/>
    </row>
    <row r="42" spans="1:131" s="247" customFormat="1" ht="26.25" customHeight="1" x14ac:dyDescent="0.15">
      <c r="A42" s="261">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9"/>
      <c r="AL42" s="880"/>
      <c r="AM42" s="880"/>
      <c r="AN42" s="880"/>
      <c r="AO42" s="880"/>
      <c r="AP42" s="880"/>
      <c r="AQ42" s="880"/>
      <c r="AR42" s="880"/>
      <c r="AS42" s="880"/>
      <c r="AT42" s="880"/>
      <c r="AU42" s="880"/>
      <c r="AV42" s="880"/>
      <c r="AW42" s="880"/>
      <c r="AX42" s="880"/>
      <c r="AY42" s="880"/>
      <c r="AZ42" s="881"/>
      <c r="BA42" s="881"/>
      <c r="BB42" s="881"/>
      <c r="BC42" s="881"/>
      <c r="BD42" s="881"/>
      <c r="BE42" s="877"/>
      <c r="BF42" s="877"/>
      <c r="BG42" s="877"/>
      <c r="BH42" s="877"/>
      <c r="BI42" s="878"/>
      <c r="BJ42" s="252"/>
      <c r="BK42" s="252"/>
      <c r="BL42" s="252"/>
      <c r="BM42" s="252"/>
      <c r="BN42" s="252"/>
      <c r="BO42" s="265"/>
      <c r="BP42" s="265"/>
      <c r="BQ42" s="262">
        <v>36</v>
      </c>
      <c r="BR42" s="263"/>
      <c r="BS42" s="823"/>
      <c r="BT42" s="824"/>
      <c r="BU42" s="824"/>
      <c r="BV42" s="824"/>
      <c r="BW42" s="824"/>
      <c r="BX42" s="824"/>
      <c r="BY42" s="824"/>
      <c r="BZ42" s="824"/>
      <c r="CA42" s="824"/>
      <c r="CB42" s="824"/>
      <c r="CC42" s="824"/>
      <c r="CD42" s="824"/>
      <c r="CE42" s="824"/>
      <c r="CF42" s="824"/>
      <c r="CG42" s="825"/>
      <c r="CH42" s="795"/>
      <c r="CI42" s="796"/>
      <c r="CJ42" s="796"/>
      <c r="CK42" s="796"/>
      <c r="CL42" s="797"/>
      <c r="CM42" s="795"/>
      <c r="CN42" s="796"/>
      <c r="CO42" s="796"/>
      <c r="CP42" s="796"/>
      <c r="CQ42" s="797"/>
      <c r="CR42" s="795"/>
      <c r="CS42" s="796"/>
      <c r="CT42" s="796"/>
      <c r="CU42" s="796"/>
      <c r="CV42" s="797"/>
      <c r="CW42" s="795"/>
      <c r="CX42" s="796"/>
      <c r="CY42" s="796"/>
      <c r="CZ42" s="796"/>
      <c r="DA42" s="797"/>
      <c r="DB42" s="795"/>
      <c r="DC42" s="796"/>
      <c r="DD42" s="796"/>
      <c r="DE42" s="796"/>
      <c r="DF42" s="797"/>
      <c r="DG42" s="795"/>
      <c r="DH42" s="796"/>
      <c r="DI42" s="796"/>
      <c r="DJ42" s="796"/>
      <c r="DK42" s="797"/>
      <c r="DL42" s="795"/>
      <c r="DM42" s="796"/>
      <c r="DN42" s="796"/>
      <c r="DO42" s="796"/>
      <c r="DP42" s="797"/>
      <c r="DQ42" s="795"/>
      <c r="DR42" s="796"/>
      <c r="DS42" s="796"/>
      <c r="DT42" s="796"/>
      <c r="DU42" s="797"/>
      <c r="DV42" s="798"/>
      <c r="DW42" s="799"/>
      <c r="DX42" s="799"/>
      <c r="DY42" s="799"/>
      <c r="DZ42" s="800"/>
      <c r="EA42" s="246"/>
    </row>
    <row r="43" spans="1:131" s="247" customFormat="1" ht="26.25" customHeight="1" x14ac:dyDescent="0.15">
      <c r="A43" s="261">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9"/>
      <c r="AL43" s="880"/>
      <c r="AM43" s="880"/>
      <c r="AN43" s="880"/>
      <c r="AO43" s="880"/>
      <c r="AP43" s="880"/>
      <c r="AQ43" s="880"/>
      <c r="AR43" s="880"/>
      <c r="AS43" s="880"/>
      <c r="AT43" s="880"/>
      <c r="AU43" s="880"/>
      <c r="AV43" s="880"/>
      <c r="AW43" s="880"/>
      <c r="AX43" s="880"/>
      <c r="AY43" s="880"/>
      <c r="AZ43" s="881"/>
      <c r="BA43" s="881"/>
      <c r="BB43" s="881"/>
      <c r="BC43" s="881"/>
      <c r="BD43" s="881"/>
      <c r="BE43" s="877"/>
      <c r="BF43" s="877"/>
      <c r="BG43" s="877"/>
      <c r="BH43" s="877"/>
      <c r="BI43" s="878"/>
      <c r="BJ43" s="252"/>
      <c r="BK43" s="252"/>
      <c r="BL43" s="252"/>
      <c r="BM43" s="252"/>
      <c r="BN43" s="252"/>
      <c r="BO43" s="265"/>
      <c r="BP43" s="265"/>
      <c r="BQ43" s="262">
        <v>37</v>
      </c>
      <c r="BR43" s="263"/>
      <c r="BS43" s="823"/>
      <c r="BT43" s="824"/>
      <c r="BU43" s="824"/>
      <c r="BV43" s="824"/>
      <c r="BW43" s="824"/>
      <c r="BX43" s="824"/>
      <c r="BY43" s="824"/>
      <c r="BZ43" s="824"/>
      <c r="CA43" s="824"/>
      <c r="CB43" s="824"/>
      <c r="CC43" s="824"/>
      <c r="CD43" s="824"/>
      <c r="CE43" s="824"/>
      <c r="CF43" s="824"/>
      <c r="CG43" s="825"/>
      <c r="CH43" s="795"/>
      <c r="CI43" s="796"/>
      <c r="CJ43" s="796"/>
      <c r="CK43" s="796"/>
      <c r="CL43" s="797"/>
      <c r="CM43" s="795"/>
      <c r="CN43" s="796"/>
      <c r="CO43" s="796"/>
      <c r="CP43" s="796"/>
      <c r="CQ43" s="797"/>
      <c r="CR43" s="795"/>
      <c r="CS43" s="796"/>
      <c r="CT43" s="796"/>
      <c r="CU43" s="796"/>
      <c r="CV43" s="797"/>
      <c r="CW43" s="795"/>
      <c r="CX43" s="796"/>
      <c r="CY43" s="796"/>
      <c r="CZ43" s="796"/>
      <c r="DA43" s="797"/>
      <c r="DB43" s="795"/>
      <c r="DC43" s="796"/>
      <c r="DD43" s="796"/>
      <c r="DE43" s="796"/>
      <c r="DF43" s="797"/>
      <c r="DG43" s="795"/>
      <c r="DH43" s="796"/>
      <c r="DI43" s="796"/>
      <c r="DJ43" s="796"/>
      <c r="DK43" s="797"/>
      <c r="DL43" s="795"/>
      <c r="DM43" s="796"/>
      <c r="DN43" s="796"/>
      <c r="DO43" s="796"/>
      <c r="DP43" s="797"/>
      <c r="DQ43" s="795"/>
      <c r="DR43" s="796"/>
      <c r="DS43" s="796"/>
      <c r="DT43" s="796"/>
      <c r="DU43" s="797"/>
      <c r="DV43" s="798"/>
      <c r="DW43" s="799"/>
      <c r="DX43" s="799"/>
      <c r="DY43" s="799"/>
      <c r="DZ43" s="800"/>
      <c r="EA43" s="246"/>
    </row>
    <row r="44" spans="1:131" s="247" customFormat="1" ht="26.25" customHeight="1" x14ac:dyDescent="0.15">
      <c r="A44" s="261">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9"/>
      <c r="AL44" s="880"/>
      <c r="AM44" s="880"/>
      <c r="AN44" s="880"/>
      <c r="AO44" s="880"/>
      <c r="AP44" s="880"/>
      <c r="AQ44" s="880"/>
      <c r="AR44" s="880"/>
      <c r="AS44" s="880"/>
      <c r="AT44" s="880"/>
      <c r="AU44" s="880"/>
      <c r="AV44" s="880"/>
      <c r="AW44" s="880"/>
      <c r="AX44" s="880"/>
      <c r="AY44" s="880"/>
      <c r="AZ44" s="881"/>
      <c r="BA44" s="881"/>
      <c r="BB44" s="881"/>
      <c r="BC44" s="881"/>
      <c r="BD44" s="881"/>
      <c r="BE44" s="877"/>
      <c r="BF44" s="877"/>
      <c r="BG44" s="877"/>
      <c r="BH44" s="877"/>
      <c r="BI44" s="878"/>
      <c r="BJ44" s="252"/>
      <c r="BK44" s="252"/>
      <c r="BL44" s="252"/>
      <c r="BM44" s="252"/>
      <c r="BN44" s="252"/>
      <c r="BO44" s="265"/>
      <c r="BP44" s="265"/>
      <c r="BQ44" s="262">
        <v>38</v>
      </c>
      <c r="BR44" s="263"/>
      <c r="BS44" s="823"/>
      <c r="BT44" s="824"/>
      <c r="BU44" s="824"/>
      <c r="BV44" s="824"/>
      <c r="BW44" s="824"/>
      <c r="BX44" s="824"/>
      <c r="BY44" s="824"/>
      <c r="BZ44" s="824"/>
      <c r="CA44" s="824"/>
      <c r="CB44" s="824"/>
      <c r="CC44" s="824"/>
      <c r="CD44" s="824"/>
      <c r="CE44" s="824"/>
      <c r="CF44" s="824"/>
      <c r="CG44" s="825"/>
      <c r="CH44" s="795"/>
      <c r="CI44" s="796"/>
      <c r="CJ44" s="796"/>
      <c r="CK44" s="796"/>
      <c r="CL44" s="797"/>
      <c r="CM44" s="795"/>
      <c r="CN44" s="796"/>
      <c r="CO44" s="796"/>
      <c r="CP44" s="796"/>
      <c r="CQ44" s="797"/>
      <c r="CR44" s="795"/>
      <c r="CS44" s="796"/>
      <c r="CT44" s="796"/>
      <c r="CU44" s="796"/>
      <c r="CV44" s="797"/>
      <c r="CW44" s="795"/>
      <c r="CX44" s="796"/>
      <c r="CY44" s="796"/>
      <c r="CZ44" s="796"/>
      <c r="DA44" s="797"/>
      <c r="DB44" s="795"/>
      <c r="DC44" s="796"/>
      <c r="DD44" s="796"/>
      <c r="DE44" s="796"/>
      <c r="DF44" s="797"/>
      <c r="DG44" s="795"/>
      <c r="DH44" s="796"/>
      <c r="DI44" s="796"/>
      <c r="DJ44" s="796"/>
      <c r="DK44" s="797"/>
      <c r="DL44" s="795"/>
      <c r="DM44" s="796"/>
      <c r="DN44" s="796"/>
      <c r="DO44" s="796"/>
      <c r="DP44" s="797"/>
      <c r="DQ44" s="795"/>
      <c r="DR44" s="796"/>
      <c r="DS44" s="796"/>
      <c r="DT44" s="796"/>
      <c r="DU44" s="797"/>
      <c r="DV44" s="798"/>
      <c r="DW44" s="799"/>
      <c r="DX44" s="799"/>
      <c r="DY44" s="799"/>
      <c r="DZ44" s="800"/>
      <c r="EA44" s="246"/>
    </row>
    <row r="45" spans="1:131" s="247" customFormat="1" ht="26.25" customHeight="1" x14ac:dyDescent="0.15">
      <c r="A45" s="261">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9"/>
      <c r="AL45" s="880"/>
      <c r="AM45" s="880"/>
      <c r="AN45" s="880"/>
      <c r="AO45" s="880"/>
      <c r="AP45" s="880"/>
      <c r="AQ45" s="880"/>
      <c r="AR45" s="880"/>
      <c r="AS45" s="880"/>
      <c r="AT45" s="880"/>
      <c r="AU45" s="880"/>
      <c r="AV45" s="880"/>
      <c r="AW45" s="880"/>
      <c r="AX45" s="880"/>
      <c r="AY45" s="880"/>
      <c r="AZ45" s="881"/>
      <c r="BA45" s="881"/>
      <c r="BB45" s="881"/>
      <c r="BC45" s="881"/>
      <c r="BD45" s="881"/>
      <c r="BE45" s="877"/>
      <c r="BF45" s="877"/>
      <c r="BG45" s="877"/>
      <c r="BH45" s="877"/>
      <c r="BI45" s="878"/>
      <c r="BJ45" s="252"/>
      <c r="BK45" s="252"/>
      <c r="BL45" s="252"/>
      <c r="BM45" s="252"/>
      <c r="BN45" s="252"/>
      <c r="BO45" s="265"/>
      <c r="BP45" s="265"/>
      <c r="BQ45" s="262">
        <v>39</v>
      </c>
      <c r="BR45" s="263"/>
      <c r="BS45" s="823"/>
      <c r="BT45" s="824"/>
      <c r="BU45" s="824"/>
      <c r="BV45" s="824"/>
      <c r="BW45" s="824"/>
      <c r="BX45" s="824"/>
      <c r="BY45" s="824"/>
      <c r="BZ45" s="824"/>
      <c r="CA45" s="824"/>
      <c r="CB45" s="824"/>
      <c r="CC45" s="824"/>
      <c r="CD45" s="824"/>
      <c r="CE45" s="824"/>
      <c r="CF45" s="824"/>
      <c r="CG45" s="825"/>
      <c r="CH45" s="795"/>
      <c r="CI45" s="796"/>
      <c r="CJ45" s="796"/>
      <c r="CK45" s="796"/>
      <c r="CL45" s="797"/>
      <c r="CM45" s="795"/>
      <c r="CN45" s="796"/>
      <c r="CO45" s="796"/>
      <c r="CP45" s="796"/>
      <c r="CQ45" s="797"/>
      <c r="CR45" s="795"/>
      <c r="CS45" s="796"/>
      <c r="CT45" s="796"/>
      <c r="CU45" s="796"/>
      <c r="CV45" s="797"/>
      <c r="CW45" s="795"/>
      <c r="CX45" s="796"/>
      <c r="CY45" s="796"/>
      <c r="CZ45" s="796"/>
      <c r="DA45" s="797"/>
      <c r="DB45" s="795"/>
      <c r="DC45" s="796"/>
      <c r="DD45" s="796"/>
      <c r="DE45" s="796"/>
      <c r="DF45" s="797"/>
      <c r="DG45" s="795"/>
      <c r="DH45" s="796"/>
      <c r="DI45" s="796"/>
      <c r="DJ45" s="796"/>
      <c r="DK45" s="797"/>
      <c r="DL45" s="795"/>
      <c r="DM45" s="796"/>
      <c r="DN45" s="796"/>
      <c r="DO45" s="796"/>
      <c r="DP45" s="797"/>
      <c r="DQ45" s="795"/>
      <c r="DR45" s="796"/>
      <c r="DS45" s="796"/>
      <c r="DT45" s="796"/>
      <c r="DU45" s="797"/>
      <c r="DV45" s="798"/>
      <c r="DW45" s="799"/>
      <c r="DX45" s="799"/>
      <c r="DY45" s="799"/>
      <c r="DZ45" s="800"/>
      <c r="EA45" s="246"/>
    </row>
    <row r="46" spans="1:131" s="247" customFormat="1" ht="26.25" customHeight="1" x14ac:dyDescent="0.15">
      <c r="A46" s="261">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9"/>
      <c r="AL46" s="880"/>
      <c r="AM46" s="880"/>
      <c r="AN46" s="880"/>
      <c r="AO46" s="880"/>
      <c r="AP46" s="880"/>
      <c r="AQ46" s="880"/>
      <c r="AR46" s="880"/>
      <c r="AS46" s="880"/>
      <c r="AT46" s="880"/>
      <c r="AU46" s="880"/>
      <c r="AV46" s="880"/>
      <c r="AW46" s="880"/>
      <c r="AX46" s="880"/>
      <c r="AY46" s="880"/>
      <c r="AZ46" s="881"/>
      <c r="BA46" s="881"/>
      <c r="BB46" s="881"/>
      <c r="BC46" s="881"/>
      <c r="BD46" s="881"/>
      <c r="BE46" s="877"/>
      <c r="BF46" s="877"/>
      <c r="BG46" s="877"/>
      <c r="BH46" s="877"/>
      <c r="BI46" s="878"/>
      <c r="BJ46" s="252"/>
      <c r="BK46" s="252"/>
      <c r="BL46" s="252"/>
      <c r="BM46" s="252"/>
      <c r="BN46" s="252"/>
      <c r="BO46" s="265"/>
      <c r="BP46" s="265"/>
      <c r="BQ46" s="262">
        <v>40</v>
      </c>
      <c r="BR46" s="263"/>
      <c r="BS46" s="823"/>
      <c r="BT46" s="824"/>
      <c r="BU46" s="824"/>
      <c r="BV46" s="824"/>
      <c r="BW46" s="824"/>
      <c r="BX46" s="824"/>
      <c r="BY46" s="824"/>
      <c r="BZ46" s="824"/>
      <c r="CA46" s="824"/>
      <c r="CB46" s="824"/>
      <c r="CC46" s="824"/>
      <c r="CD46" s="824"/>
      <c r="CE46" s="824"/>
      <c r="CF46" s="824"/>
      <c r="CG46" s="825"/>
      <c r="CH46" s="795"/>
      <c r="CI46" s="796"/>
      <c r="CJ46" s="796"/>
      <c r="CK46" s="796"/>
      <c r="CL46" s="797"/>
      <c r="CM46" s="795"/>
      <c r="CN46" s="796"/>
      <c r="CO46" s="796"/>
      <c r="CP46" s="796"/>
      <c r="CQ46" s="797"/>
      <c r="CR46" s="795"/>
      <c r="CS46" s="796"/>
      <c r="CT46" s="796"/>
      <c r="CU46" s="796"/>
      <c r="CV46" s="797"/>
      <c r="CW46" s="795"/>
      <c r="CX46" s="796"/>
      <c r="CY46" s="796"/>
      <c r="CZ46" s="796"/>
      <c r="DA46" s="797"/>
      <c r="DB46" s="795"/>
      <c r="DC46" s="796"/>
      <c r="DD46" s="796"/>
      <c r="DE46" s="796"/>
      <c r="DF46" s="797"/>
      <c r="DG46" s="795"/>
      <c r="DH46" s="796"/>
      <c r="DI46" s="796"/>
      <c r="DJ46" s="796"/>
      <c r="DK46" s="797"/>
      <c r="DL46" s="795"/>
      <c r="DM46" s="796"/>
      <c r="DN46" s="796"/>
      <c r="DO46" s="796"/>
      <c r="DP46" s="797"/>
      <c r="DQ46" s="795"/>
      <c r="DR46" s="796"/>
      <c r="DS46" s="796"/>
      <c r="DT46" s="796"/>
      <c r="DU46" s="797"/>
      <c r="DV46" s="798"/>
      <c r="DW46" s="799"/>
      <c r="DX46" s="799"/>
      <c r="DY46" s="799"/>
      <c r="DZ46" s="800"/>
      <c r="EA46" s="246"/>
    </row>
    <row r="47" spans="1:131" s="247" customFormat="1" ht="26.25" customHeight="1" x14ac:dyDescent="0.15">
      <c r="A47" s="261">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9"/>
      <c r="AL47" s="880"/>
      <c r="AM47" s="880"/>
      <c r="AN47" s="880"/>
      <c r="AO47" s="880"/>
      <c r="AP47" s="880"/>
      <c r="AQ47" s="880"/>
      <c r="AR47" s="880"/>
      <c r="AS47" s="880"/>
      <c r="AT47" s="880"/>
      <c r="AU47" s="880"/>
      <c r="AV47" s="880"/>
      <c r="AW47" s="880"/>
      <c r="AX47" s="880"/>
      <c r="AY47" s="880"/>
      <c r="AZ47" s="881"/>
      <c r="BA47" s="881"/>
      <c r="BB47" s="881"/>
      <c r="BC47" s="881"/>
      <c r="BD47" s="881"/>
      <c r="BE47" s="877"/>
      <c r="BF47" s="877"/>
      <c r="BG47" s="877"/>
      <c r="BH47" s="877"/>
      <c r="BI47" s="878"/>
      <c r="BJ47" s="252"/>
      <c r="BK47" s="252"/>
      <c r="BL47" s="252"/>
      <c r="BM47" s="252"/>
      <c r="BN47" s="252"/>
      <c r="BO47" s="265"/>
      <c r="BP47" s="265"/>
      <c r="BQ47" s="262">
        <v>41</v>
      </c>
      <c r="BR47" s="263"/>
      <c r="BS47" s="823"/>
      <c r="BT47" s="824"/>
      <c r="BU47" s="824"/>
      <c r="BV47" s="824"/>
      <c r="BW47" s="824"/>
      <c r="BX47" s="824"/>
      <c r="BY47" s="824"/>
      <c r="BZ47" s="824"/>
      <c r="CA47" s="824"/>
      <c r="CB47" s="824"/>
      <c r="CC47" s="824"/>
      <c r="CD47" s="824"/>
      <c r="CE47" s="824"/>
      <c r="CF47" s="824"/>
      <c r="CG47" s="825"/>
      <c r="CH47" s="795"/>
      <c r="CI47" s="796"/>
      <c r="CJ47" s="796"/>
      <c r="CK47" s="796"/>
      <c r="CL47" s="797"/>
      <c r="CM47" s="795"/>
      <c r="CN47" s="796"/>
      <c r="CO47" s="796"/>
      <c r="CP47" s="796"/>
      <c r="CQ47" s="797"/>
      <c r="CR47" s="795"/>
      <c r="CS47" s="796"/>
      <c r="CT47" s="796"/>
      <c r="CU47" s="796"/>
      <c r="CV47" s="797"/>
      <c r="CW47" s="795"/>
      <c r="CX47" s="796"/>
      <c r="CY47" s="796"/>
      <c r="CZ47" s="796"/>
      <c r="DA47" s="797"/>
      <c r="DB47" s="795"/>
      <c r="DC47" s="796"/>
      <c r="DD47" s="796"/>
      <c r="DE47" s="796"/>
      <c r="DF47" s="797"/>
      <c r="DG47" s="795"/>
      <c r="DH47" s="796"/>
      <c r="DI47" s="796"/>
      <c r="DJ47" s="796"/>
      <c r="DK47" s="797"/>
      <c r="DL47" s="795"/>
      <c r="DM47" s="796"/>
      <c r="DN47" s="796"/>
      <c r="DO47" s="796"/>
      <c r="DP47" s="797"/>
      <c r="DQ47" s="795"/>
      <c r="DR47" s="796"/>
      <c r="DS47" s="796"/>
      <c r="DT47" s="796"/>
      <c r="DU47" s="797"/>
      <c r="DV47" s="798"/>
      <c r="DW47" s="799"/>
      <c r="DX47" s="799"/>
      <c r="DY47" s="799"/>
      <c r="DZ47" s="800"/>
      <c r="EA47" s="246"/>
    </row>
    <row r="48" spans="1:131" s="247" customFormat="1" ht="26.25" customHeight="1" x14ac:dyDescent="0.15">
      <c r="A48" s="261">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9"/>
      <c r="AL48" s="880"/>
      <c r="AM48" s="880"/>
      <c r="AN48" s="880"/>
      <c r="AO48" s="880"/>
      <c r="AP48" s="880"/>
      <c r="AQ48" s="880"/>
      <c r="AR48" s="880"/>
      <c r="AS48" s="880"/>
      <c r="AT48" s="880"/>
      <c r="AU48" s="880"/>
      <c r="AV48" s="880"/>
      <c r="AW48" s="880"/>
      <c r="AX48" s="880"/>
      <c r="AY48" s="880"/>
      <c r="AZ48" s="881"/>
      <c r="BA48" s="881"/>
      <c r="BB48" s="881"/>
      <c r="BC48" s="881"/>
      <c r="BD48" s="881"/>
      <c r="BE48" s="877"/>
      <c r="BF48" s="877"/>
      <c r="BG48" s="877"/>
      <c r="BH48" s="877"/>
      <c r="BI48" s="878"/>
      <c r="BJ48" s="252"/>
      <c r="BK48" s="252"/>
      <c r="BL48" s="252"/>
      <c r="BM48" s="252"/>
      <c r="BN48" s="252"/>
      <c r="BO48" s="265"/>
      <c r="BP48" s="265"/>
      <c r="BQ48" s="262">
        <v>42</v>
      </c>
      <c r="BR48" s="263"/>
      <c r="BS48" s="823"/>
      <c r="BT48" s="824"/>
      <c r="BU48" s="824"/>
      <c r="BV48" s="824"/>
      <c r="BW48" s="824"/>
      <c r="BX48" s="824"/>
      <c r="BY48" s="824"/>
      <c r="BZ48" s="824"/>
      <c r="CA48" s="824"/>
      <c r="CB48" s="824"/>
      <c r="CC48" s="824"/>
      <c r="CD48" s="824"/>
      <c r="CE48" s="824"/>
      <c r="CF48" s="824"/>
      <c r="CG48" s="825"/>
      <c r="CH48" s="795"/>
      <c r="CI48" s="796"/>
      <c r="CJ48" s="796"/>
      <c r="CK48" s="796"/>
      <c r="CL48" s="797"/>
      <c r="CM48" s="795"/>
      <c r="CN48" s="796"/>
      <c r="CO48" s="796"/>
      <c r="CP48" s="796"/>
      <c r="CQ48" s="797"/>
      <c r="CR48" s="795"/>
      <c r="CS48" s="796"/>
      <c r="CT48" s="796"/>
      <c r="CU48" s="796"/>
      <c r="CV48" s="797"/>
      <c r="CW48" s="795"/>
      <c r="CX48" s="796"/>
      <c r="CY48" s="796"/>
      <c r="CZ48" s="796"/>
      <c r="DA48" s="797"/>
      <c r="DB48" s="795"/>
      <c r="DC48" s="796"/>
      <c r="DD48" s="796"/>
      <c r="DE48" s="796"/>
      <c r="DF48" s="797"/>
      <c r="DG48" s="795"/>
      <c r="DH48" s="796"/>
      <c r="DI48" s="796"/>
      <c r="DJ48" s="796"/>
      <c r="DK48" s="797"/>
      <c r="DL48" s="795"/>
      <c r="DM48" s="796"/>
      <c r="DN48" s="796"/>
      <c r="DO48" s="796"/>
      <c r="DP48" s="797"/>
      <c r="DQ48" s="795"/>
      <c r="DR48" s="796"/>
      <c r="DS48" s="796"/>
      <c r="DT48" s="796"/>
      <c r="DU48" s="797"/>
      <c r="DV48" s="798"/>
      <c r="DW48" s="799"/>
      <c r="DX48" s="799"/>
      <c r="DY48" s="799"/>
      <c r="DZ48" s="800"/>
      <c r="EA48" s="246"/>
    </row>
    <row r="49" spans="1:131" s="247" customFormat="1" ht="26.25" customHeight="1" x14ac:dyDescent="0.15">
      <c r="A49" s="261">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9"/>
      <c r="AL49" s="880"/>
      <c r="AM49" s="880"/>
      <c r="AN49" s="880"/>
      <c r="AO49" s="880"/>
      <c r="AP49" s="880"/>
      <c r="AQ49" s="880"/>
      <c r="AR49" s="880"/>
      <c r="AS49" s="880"/>
      <c r="AT49" s="880"/>
      <c r="AU49" s="880"/>
      <c r="AV49" s="880"/>
      <c r="AW49" s="880"/>
      <c r="AX49" s="880"/>
      <c r="AY49" s="880"/>
      <c r="AZ49" s="881"/>
      <c r="BA49" s="881"/>
      <c r="BB49" s="881"/>
      <c r="BC49" s="881"/>
      <c r="BD49" s="881"/>
      <c r="BE49" s="877"/>
      <c r="BF49" s="877"/>
      <c r="BG49" s="877"/>
      <c r="BH49" s="877"/>
      <c r="BI49" s="878"/>
      <c r="BJ49" s="252"/>
      <c r="BK49" s="252"/>
      <c r="BL49" s="252"/>
      <c r="BM49" s="252"/>
      <c r="BN49" s="252"/>
      <c r="BO49" s="265"/>
      <c r="BP49" s="265"/>
      <c r="BQ49" s="262">
        <v>43</v>
      </c>
      <c r="BR49" s="263"/>
      <c r="BS49" s="823"/>
      <c r="BT49" s="824"/>
      <c r="BU49" s="824"/>
      <c r="BV49" s="824"/>
      <c r="BW49" s="824"/>
      <c r="BX49" s="824"/>
      <c r="BY49" s="824"/>
      <c r="BZ49" s="824"/>
      <c r="CA49" s="824"/>
      <c r="CB49" s="824"/>
      <c r="CC49" s="824"/>
      <c r="CD49" s="824"/>
      <c r="CE49" s="824"/>
      <c r="CF49" s="824"/>
      <c r="CG49" s="825"/>
      <c r="CH49" s="795"/>
      <c r="CI49" s="796"/>
      <c r="CJ49" s="796"/>
      <c r="CK49" s="796"/>
      <c r="CL49" s="797"/>
      <c r="CM49" s="795"/>
      <c r="CN49" s="796"/>
      <c r="CO49" s="796"/>
      <c r="CP49" s="796"/>
      <c r="CQ49" s="797"/>
      <c r="CR49" s="795"/>
      <c r="CS49" s="796"/>
      <c r="CT49" s="796"/>
      <c r="CU49" s="796"/>
      <c r="CV49" s="797"/>
      <c r="CW49" s="795"/>
      <c r="CX49" s="796"/>
      <c r="CY49" s="796"/>
      <c r="CZ49" s="796"/>
      <c r="DA49" s="797"/>
      <c r="DB49" s="795"/>
      <c r="DC49" s="796"/>
      <c r="DD49" s="796"/>
      <c r="DE49" s="796"/>
      <c r="DF49" s="797"/>
      <c r="DG49" s="795"/>
      <c r="DH49" s="796"/>
      <c r="DI49" s="796"/>
      <c r="DJ49" s="796"/>
      <c r="DK49" s="797"/>
      <c r="DL49" s="795"/>
      <c r="DM49" s="796"/>
      <c r="DN49" s="796"/>
      <c r="DO49" s="796"/>
      <c r="DP49" s="797"/>
      <c r="DQ49" s="795"/>
      <c r="DR49" s="796"/>
      <c r="DS49" s="796"/>
      <c r="DT49" s="796"/>
      <c r="DU49" s="797"/>
      <c r="DV49" s="798"/>
      <c r="DW49" s="799"/>
      <c r="DX49" s="799"/>
      <c r="DY49" s="799"/>
      <c r="DZ49" s="800"/>
      <c r="EA49" s="246"/>
    </row>
    <row r="50" spans="1:131" s="247" customFormat="1" ht="26.25" customHeight="1" x14ac:dyDescent="0.15">
      <c r="A50" s="261">
        <v>23</v>
      </c>
      <c r="B50" s="801"/>
      <c r="C50" s="802"/>
      <c r="D50" s="802"/>
      <c r="E50" s="802"/>
      <c r="F50" s="802"/>
      <c r="G50" s="802"/>
      <c r="H50" s="802"/>
      <c r="I50" s="802"/>
      <c r="J50" s="802"/>
      <c r="K50" s="802"/>
      <c r="L50" s="802"/>
      <c r="M50" s="802"/>
      <c r="N50" s="802"/>
      <c r="O50" s="802"/>
      <c r="P50" s="803"/>
      <c r="Q50" s="882"/>
      <c r="R50" s="883"/>
      <c r="S50" s="883"/>
      <c r="T50" s="883"/>
      <c r="U50" s="883"/>
      <c r="V50" s="883"/>
      <c r="W50" s="883"/>
      <c r="X50" s="883"/>
      <c r="Y50" s="883"/>
      <c r="Z50" s="883"/>
      <c r="AA50" s="883"/>
      <c r="AB50" s="883"/>
      <c r="AC50" s="883"/>
      <c r="AD50" s="883"/>
      <c r="AE50" s="884"/>
      <c r="AF50" s="807"/>
      <c r="AG50" s="808"/>
      <c r="AH50" s="808"/>
      <c r="AI50" s="808"/>
      <c r="AJ50" s="809"/>
      <c r="AK50" s="885"/>
      <c r="AL50" s="883"/>
      <c r="AM50" s="883"/>
      <c r="AN50" s="883"/>
      <c r="AO50" s="883"/>
      <c r="AP50" s="883"/>
      <c r="AQ50" s="883"/>
      <c r="AR50" s="883"/>
      <c r="AS50" s="883"/>
      <c r="AT50" s="883"/>
      <c r="AU50" s="883"/>
      <c r="AV50" s="883"/>
      <c r="AW50" s="883"/>
      <c r="AX50" s="883"/>
      <c r="AY50" s="883"/>
      <c r="AZ50" s="886"/>
      <c r="BA50" s="886"/>
      <c r="BB50" s="886"/>
      <c r="BC50" s="886"/>
      <c r="BD50" s="886"/>
      <c r="BE50" s="877"/>
      <c r="BF50" s="877"/>
      <c r="BG50" s="877"/>
      <c r="BH50" s="877"/>
      <c r="BI50" s="878"/>
      <c r="BJ50" s="252"/>
      <c r="BK50" s="252"/>
      <c r="BL50" s="252"/>
      <c r="BM50" s="252"/>
      <c r="BN50" s="252"/>
      <c r="BO50" s="265"/>
      <c r="BP50" s="265"/>
      <c r="BQ50" s="262">
        <v>44</v>
      </c>
      <c r="BR50" s="263"/>
      <c r="BS50" s="823"/>
      <c r="BT50" s="824"/>
      <c r="BU50" s="824"/>
      <c r="BV50" s="824"/>
      <c r="BW50" s="824"/>
      <c r="BX50" s="824"/>
      <c r="BY50" s="824"/>
      <c r="BZ50" s="824"/>
      <c r="CA50" s="824"/>
      <c r="CB50" s="824"/>
      <c r="CC50" s="824"/>
      <c r="CD50" s="824"/>
      <c r="CE50" s="824"/>
      <c r="CF50" s="824"/>
      <c r="CG50" s="825"/>
      <c r="CH50" s="795"/>
      <c r="CI50" s="796"/>
      <c r="CJ50" s="796"/>
      <c r="CK50" s="796"/>
      <c r="CL50" s="797"/>
      <c r="CM50" s="795"/>
      <c r="CN50" s="796"/>
      <c r="CO50" s="796"/>
      <c r="CP50" s="796"/>
      <c r="CQ50" s="797"/>
      <c r="CR50" s="795"/>
      <c r="CS50" s="796"/>
      <c r="CT50" s="796"/>
      <c r="CU50" s="796"/>
      <c r="CV50" s="797"/>
      <c r="CW50" s="795"/>
      <c r="CX50" s="796"/>
      <c r="CY50" s="796"/>
      <c r="CZ50" s="796"/>
      <c r="DA50" s="797"/>
      <c r="DB50" s="795"/>
      <c r="DC50" s="796"/>
      <c r="DD50" s="796"/>
      <c r="DE50" s="796"/>
      <c r="DF50" s="797"/>
      <c r="DG50" s="795"/>
      <c r="DH50" s="796"/>
      <c r="DI50" s="796"/>
      <c r="DJ50" s="796"/>
      <c r="DK50" s="797"/>
      <c r="DL50" s="795"/>
      <c r="DM50" s="796"/>
      <c r="DN50" s="796"/>
      <c r="DO50" s="796"/>
      <c r="DP50" s="797"/>
      <c r="DQ50" s="795"/>
      <c r="DR50" s="796"/>
      <c r="DS50" s="796"/>
      <c r="DT50" s="796"/>
      <c r="DU50" s="797"/>
      <c r="DV50" s="798"/>
      <c r="DW50" s="799"/>
      <c r="DX50" s="799"/>
      <c r="DY50" s="799"/>
      <c r="DZ50" s="800"/>
      <c r="EA50" s="246"/>
    </row>
    <row r="51" spans="1:131" s="247" customFormat="1" ht="26.25" customHeight="1" x14ac:dyDescent="0.15">
      <c r="A51" s="261">
        <v>24</v>
      </c>
      <c r="B51" s="801"/>
      <c r="C51" s="802"/>
      <c r="D51" s="802"/>
      <c r="E51" s="802"/>
      <c r="F51" s="802"/>
      <c r="G51" s="802"/>
      <c r="H51" s="802"/>
      <c r="I51" s="802"/>
      <c r="J51" s="802"/>
      <c r="K51" s="802"/>
      <c r="L51" s="802"/>
      <c r="M51" s="802"/>
      <c r="N51" s="802"/>
      <c r="O51" s="802"/>
      <c r="P51" s="803"/>
      <c r="Q51" s="882"/>
      <c r="R51" s="883"/>
      <c r="S51" s="883"/>
      <c r="T51" s="883"/>
      <c r="U51" s="883"/>
      <c r="V51" s="883"/>
      <c r="W51" s="883"/>
      <c r="X51" s="883"/>
      <c r="Y51" s="883"/>
      <c r="Z51" s="883"/>
      <c r="AA51" s="883"/>
      <c r="AB51" s="883"/>
      <c r="AC51" s="883"/>
      <c r="AD51" s="883"/>
      <c r="AE51" s="884"/>
      <c r="AF51" s="807"/>
      <c r="AG51" s="808"/>
      <c r="AH51" s="808"/>
      <c r="AI51" s="808"/>
      <c r="AJ51" s="809"/>
      <c r="AK51" s="885"/>
      <c r="AL51" s="883"/>
      <c r="AM51" s="883"/>
      <c r="AN51" s="883"/>
      <c r="AO51" s="883"/>
      <c r="AP51" s="883"/>
      <c r="AQ51" s="883"/>
      <c r="AR51" s="883"/>
      <c r="AS51" s="883"/>
      <c r="AT51" s="883"/>
      <c r="AU51" s="883"/>
      <c r="AV51" s="883"/>
      <c r="AW51" s="883"/>
      <c r="AX51" s="883"/>
      <c r="AY51" s="883"/>
      <c r="AZ51" s="886"/>
      <c r="BA51" s="886"/>
      <c r="BB51" s="886"/>
      <c r="BC51" s="886"/>
      <c r="BD51" s="886"/>
      <c r="BE51" s="877"/>
      <c r="BF51" s="877"/>
      <c r="BG51" s="877"/>
      <c r="BH51" s="877"/>
      <c r="BI51" s="878"/>
      <c r="BJ51" s="252"/>
      <c r="BK51" s="252"/>
      <c r="BL51" s="252"/>
      <c r="BM51" s="252"/>
      <c r="BN51" s="252"/>
      <c r="BO51" s="265"/>
      <c r="BP51" s="265"/>
      <c r="BQ51" s="262">
        <v>45</v>
      </c>
      <c r="BR51" s="263"/>
      <c r="BS51" s="823"/>
      <c r="BT51" s="824"/>
      <c r="BU51" s="824"/>
      <c r="BV51" s="824"/>
      <c r="BW51" s="824"/>
      <c r="BX51" s="824"/>
      <c r="BY51" s="824"/>
      <c r="BZ51" s="824"/>
      <c r="CA51" s="824"/>
      <c r="CB51" s="824"/>
      <c r="CC51" s="824"/>
      <c r="CD51" s="824"/>
      <c r="CE51" s="824"/>
      <c r="CF51" s="824"/>
      <c r="CG51" s="825"/>
      <c r="CH51" s="795"/>
      <c r="CI51" s="796"/>
      <c r="CJ51" s="796"/>
      <c r="CK51" s="796"/>
      <c r="CL51" s="797"/>
      <c r="CM51" s="795"/>
      <c r="CN51" s="796"/>
      <c r="CO51" s="796"/>
      <c r="CP51" s="796"/>
      <c r="CQ51" s="797"/>
      <c r="CR51" s="795"/>
      <c r="CS51" s="796"/>
      <c r="CT51" s="796"/>
      <c r="CU51" s="796"/>
      <c r="CV51" s="797"/>
      <c r="CW51" s="795"/>
      <c r="CX51" s="796"/>
      <c r="CY51" s="796"/>
      <c r="CZ51" s="796"/>
      <c r="DA51" s="797"/>
      <c r="DB51" s="795"/>
      <c r="DC51" s="796"/>
      <c r="DD51" s="796"/>
      <c r="DE51" s="796"/>
      <c r="DF51" s="797"/>
      <c r="DG51" s="795"/>
      <c r="DH51" s="796"/>
      <c r="DI51" s="796"/>
      <c r="DJ51" s="796"/>
      <c r="DK51" s="797"/>
      <c r="DL51" s="795"/>
      <c r="DM51" s="796"/>
      <c r="DN51" s="796"/>
      <c r="DO51" s="796"/>
      <c r="DP51" s="797"/>
      <c r="DQ51" s="795"/>
      <c r="DR51" s="796"/>
      <c r="DS51" s="796"/>
      <c r="DT51" s="796"/>
      <c r="DU51" s="797"/>
      <c r="DV51" s="798"/>
      <c r="DW51" s="799"/>
      <c r="DX51" s="799"/>
      <c r="DY51" s="799"/>
      <c r="DZ51" s="800"/>
      <c r="EA51" s="246"/>
    </row>
    <row r="52" spans="1:131" s="247" customFormat="1" ht="26.25" customHeight="1" x14ac:dyDescent="0.15">
      <c r="A52" s="261">
        <v>25</v>
      </c>
      <c r="B52" s="801"/>
      <c r="C52" s="802"/>
      <c r="D52" s="802"/>
      <c r="E52" s="802"/>
      <c r="F52" s="802"/>
      <c r="G52" s="802"/>
      <c r="H52" s="802"/>
      <c r="I52" s="802"/>
      <c r="J52" s="802"/>
      <c r="K52" s="802"/>
      <c r="L52" s="802"/>
      <c r="M52" s="802"/>
      <c r="N52" s="802"/>
      <c r="O52" s="802"/>
      <c r="P52" s="803"/>
      <c r="Q52" s="882"/>
      <c r="R52" s="883"/>
      <c r="S52" s="883"/>
      <c r="T52" s="883"/>
      <c r="U52" s="883"/>
      <c r="V52" s="883"/>
      <c r="W52" s="883"/>
      <c r="X52" s="883"/>
      <c r="Y52" s="883"/>
      <c r="Z52" s="883"/>
      <c r="AA52" s="883"/>
      <c r="AB52" s="883"/>
      <c r="AC52" s="883"/>
      <c r="AD52" s="883"/>
      <c r="AE52" s="884"/>
      <c r="AF52" s="807"/>
      <c r="AG52" s="808"/>
      <c r="AH52" s="808"/>
      <c r="AI52" s="808"/>
      <c r="AJ52" s="809"/>
      <c r="AK52" s="885"/>
      <c r="AL52" s="883"/>
      <c r="AM52" s="883"/>
      <c r="AN52" s="883"/>
      <c r="AO52" s="883"/>
      <c r="AP52" s="883"/>
      <c r="AQ52" s="883"/>
      <c r="AR52" s="883"/>
      <c r="AS52" s="883"/>
      <c r="AT52" s="883"/>
      <c r="AU52" s="883"/>
      <c r="AV52" s="883"/>
      <c r="AW52" s="883"/>
      <c r="AX52" s="883"/>
      <c r="AY52" s="883"/>
      <c r="AZ52" s="886"/>
      <c r="BA52" s="886"/>
      <c r="BB52" s="886"/>
      <c r="BC52" s="886"/>
      <c r="BD52" s="886"/>
      <c r="BE52" s="877"/>
      <c r="BF52" s="877"/>
      <c r="BG52" s="877"/>
      <c r="BH52" s="877"/>
      <c r="BI52" s="878"/>
      <c r="BJ52" s="252"/>
      <c r="BK52" s="252"/>
      <c r="BL52" s="252"/>
      <c r="BM52" s="252"/>
      <c r="BN52" s="252"/>
      <c r="BO52" s="265"/>
      <c r="BP52" s="265"/>
      <c r="BQ52" s="262">
        <v>46</v>
      </c>
      <c r="BR52" s="263"/>
      <c r="BS52" s="823"/>
      <c r="BT52" s="824"/>
      <c r="BU52" s="824"/>
      <c r="BV52" s="824"/>
      <c r="BW52" s="824"/>
      <c r="BX52" s="824"/>
      <c r="BY52" s="824"/>
      <c r="BZ52" s="824"/>
      <c r="CA52" s="824"/>
      <c r="CB52" s="824"/>
      <c r="CC52" s="824"/>
      <c r="CD52" s="824"/>
      <c r="CE52" s="824"/>
      <c r="CF52" s="824"/>
      <c r="CG52" s="825"/>
      <c r="CH52" s="795"/>
      <c r="CI52" s="796"/>
      <c r="CJ52" s="796"/>
      <c r="CK52" s="796"/>
      <c r="CL52" s="797"/>
      <c r="CM52" s="795"/>
      <c r="CN52" s="796"/>
      <c r="CO52" s="796"/>
      <c r="CP52" s="796"/>
      <c r="CQ52" s="797"/>
      <c r="CR52" s="795"/>
      <c r="CS52" s="796"/>
      <c r="CT52" s="796"/>
      <c r="CU52" s="796"/>
      <c r="CV52" s="797"/>
      <c r="CW52" s="795"/>
      <c r="CX52" s="796"/>
      <c r="CY52" s="796"/>
      <c r="CZ52" s="796"/>
      <c r="DA52" s="797"/>
      <c r="DB52" s="795"/>
      <c r="DC52" s="796"/>
      <c r="DD52" s="796"/>
      <c r="DE52" s="796"/>
      <c r="DF52" s="797"/>
      <c r="DG52" s="795"/>
      <c r="DH52" s="796"/>
      <c r="DI52" s="796"/>
      <c r="DJ52" s="796"/>
      <c r="DK52" s="797"/>
      <c r="DL52" s="795"/>
      <c r="DM52" s="796"/>
      <c r="DN52" s="796"/>
      <c r="DO52" s="796"/>
      <c r="DP52" s="797"/>
      <c r="DQ52" s="795"/>
      <c r="DR52" s="796"/>
      <c r="DS52" s="796"/>
      <c r="DT52" s="796"/>
      <c r="DU52" s="797"/>
      <c r="DV52" s="798"/>
      <c r="DW52" s="799"/>
      <c r="DX52" s="799"/>
      <c r="DY52" s="799"/>
      <c r="DZ52" s="800"/>
      <c r="EA52" s="246"/>
    </row>
    <row r="53" spans="1:131" s="247" customFormat="1" ht="26.25" customHeight="1" x14ac:dyDescent="0.15">
      <c r="A53" s="261">
        <v>26</v>
      </c>
      <c r="B53" s="801"/>
      <c r="C53" s="802"/>
      <c r="D53" s="802"/>
      <c r="E53" s="802"/>
      <c r="F53" s="802"/>
      <c r="G53" s="802"/>
      <c r="H53" s="802"/>
      <c r="I53" s="802"/>
      <c r="J53" s="802"/>
      <c r="K53" s="802"/>
      <c r="L53" s="802"/>
      <c r="M53" s="802"/>
      <c r="N53" s="802"/>
      <c r="O53" s="802"/>
      <c r="P53" s="803"/>
      <c r="Q53" s="882"/>
      <c r="R53" s="883"/>
      <c r="S53" s="883"/>
      <c r="T53" s="883"/>
      <c r="U53" s="883"/>
      <c r="V53" s="883"/>
      <c r="W53" s="883"/>
      <c r="X53" s="883"/>
      <c r="Y53" s="883"/>
      <c r="Z53" s="883"/>
      <c r="AA53" s="883"/>
      <c r="AB53" s="883"/>
      <c r="AC53" s="883"/>
      <c r="AD53" s="883"/>
      <c r="AE53" s="884"/>
      <c r="AF53" s="807"/>
      <c r="AG53" s="808"/>
      <c r="AH53" s="808"/>
      <c r="AI53" s="808"/>
      <c r="AJ53" s="809"/>
      <c r="AK53" s="885"/>
      <c r="AL53" s="883"/>
      <c r="AM53" s="883"/>
      <c r="AN53" s="883"/>
      <c r="AO53" s="883"/>
      <c r="AP53" s="883"/>
      <c r="AQ53" s="883"/>
      <c r="AR53" s="883"/>
      <c r="AS53" s="883"/>
      <c r="AT53" s="883"/>
      <c r="AU53" s="883"/>
      <c r="AV53" s="883"/>
      <c r="AW53" s="883"/>
      <c r="AX53" s="883"/>
      <c r="AY53" s="883"/>
      <c r="AZ53" s="886"/>
      <c r="BA53" s="886"/>
      <c r="BB53" s="886"/>
      <c r="BC53" s="886"/>
      <c r="BD53" s="886"/>
      <c r="BE53" s="877"/>
      <c r="BF53" s="877"/>
      <c r="BG53" s="877"/>
      <c r="BH53" s="877"/>
      <c r="BI53" s="878"/>
      <c r="BJ53" s="252"/>
      <c r="BK53" s="252"/>
      <c r="BL53" s="252"/>
      <c r="BM53" s="252"/>
      <c r="BN53" s="252"/>
      <c r="BO53" s="265"/>
      <c r="BP53" s="265"/>
      <c r="BQ53" s="262">
        <v>47</v>
      </c>
      <c r="BR53" s="263"/>
      <c r="BS53" s="823"/>
      <c r="BT53" s="824"/>
      <c r="BU53" s="824"/>
      <c r="BV53" s="824"/>
      <c r="BW53" s="824"/>
      <c r="BX53" s="824"/>
      <c r="BY53" s="824"/>
      <c r="BZ53" s="824"/>
      <c r="CA53" s="824"/>
      <c r="CB53" s="824"/>
      <c r="CC53" s="824"/>
      <c r="CD53" s="824"/>
      <c r="CE53" s="824"/>
      <c r="CF53" s="824"/>
      <c r="CG53" s="825"/>
      <c r="CH53" s="795"/>
      <c r="CI53" s="796"/>
      <c r="CJ53" s="796"/>
      <c r="CK53" s="796"/>
      <c r="CL53" s="797"/>
      <c r="CM53" s="795"/>
      <c r="CN53" s="796"/>
      <c r="CO53" s="796"/>
      <c r="CP53" s="796"/>
      <c r="CQ53" s="797"/>
      <c r="CR53" s="795"/>
      <c r="CS53" s="796"/>
      <c r="CT53" s="796"/>
      <c r="CU53" s="796"/>
      <c r="CV53" s="797"/>
      <c r="CW53" s="795"/>
      <c r="CX53" s="796"/>
      <c r="CY53" s="796"/>
      <c r="CZ53" s="796"/>
      <c r="DA53" s="797"/>
      <c r="DB53" s="795"/>
      <c r="DC53" s="796"/>
      <c r="DD53" s="796"/>
      <c r="DE53" s="796"/>
      <c r="DF53" s="797"/>
      <c r="DG53" s="795"/>
      <c r="DH53" s="796"/>
      <c r="DI53" s="796"/>
      <c r="DJ53" s="796"/>
      <c r="DK53" s="797"/>
      <c r="DL53" s="795"/>
      <c r="DM53" s="796"/>
      <c r="DN53" s="796"/>
      <c r="DO53" s="796"/>
      <c r="DP53" s="797"/>
      <c r="DQ53" s="795"/>
      <c r="DR53" s="796"/>
      <c r="DS53" s="796"/>
      <c r="DT53" s="796"/>
      <c r="DU53" s="797"/>
      <c r="DV53" s="798"/>
      <c r="DW53" s="799"/>
      <c r="DX53" s="799"/>
      <c r="DY53" s="799"/>
      <c r="DZ53" s="800"/>
      <c r="EA53" s="246"/>
    </row>
    <row r="54" spans="1:131" s="247" customFormat="1" ht="26.25" customHeight="1" x14ac:dyDescent="0.15">
      <c r="A54" s="261">
        <v>27</v>
      </c>
      <c r="B54" s="801"/>
      <c r="C54" s="802"/>
      <c r="D54" s="802"/>
      <c r="E54" s="802"/>
      <c r="F54" s="802"/>
      <c r="G54" s="802"/>
      <c r="H54" s="802"/>
      <c r="I54" s="802"/>
      <c r="J54" s="802"/>
      <c r="K54" s="802"/>
      <c r="L54" s="802"/>
      <c r="M54" s="802"/>
      <c r="N54" s="802"/>
      <c r="O54" s="802"/>
      <c r="P54" s="803"/>
      <c r="Q54" s="882"/>
      <c r="R54" s="883"/>
      <c r="S54" s="883"/>
      <c r="T54" s="883"/>
      <c r="U54" s="883"/>
      <c r="V54" s="883"/>
      <c r="W54" s="883"/>
      <c r="X54" s="883"/>
      <c r="Y54" s="883"/>
      <c r="Z54" s="883"/>
      <c r="AA54" s="883"/>
      <c r="AB54" s="883"/>
      <c r="AC54" s="883"/>
      <c r="AD54" s="883"/>
      <c r="AE54" s="884"/>
      <c r="AF54" s="807"/>
      <c r="AG54" s="808"/>
      <c r="AH54" s="808"/>
      <c r="AI54" s="808"/>
      <c r="AJ54" s="809"/>
      <c r="AK54" s="885"/>
      <c r="AL54" s="883"/>
      <c r="AM54" s="883"/>
      <c r="AN54" s="883"/>
      <c r="AO54" s="883"/>
      <c r="AP54" s="883"/>
      <c r="AQ54" s="883"/>
      <c r="AR54" s="883"/>
      <c r="AS54" s="883"/>
      <c r="AT54" s="883"/>
      <c r="AU54" s="883"/>
      <c r="AV54" s="883"/>
      <c r="AW54" s="883"/>
      <c r="AX54" s="883"/>
      <c r="AY54" s="883"/>
      <c r="AZ54" s="886"/>
      <c r="BA54" s="886"/>
      <c r="BB54" s="886"/>
      <c r="BC54" s="886"/>
      <c r="BD54" s="886"/>
      <c r="BE54" s="877"/>
      <c r="BF54" s="877"/>
      <c r="BG54" s="877"/>
      <c r="BH54" s="877"/>
      <c r="BI54" s="878"/>
      <c r="BJ54" s="252"/>
      <c r="BK54" s="252"/>
      <c r="BL54" s="252"/>
      <c r="BM54" s="252"/>
      <c r="BN54" s="252"/>
      <c r="BO54" s="265"/>
      <c r="BP54" s="265"/>
      <c r="BQ54" s="262">
        <v>48</v>
      </c>
      <c r="BR54" s="263"/>
      <c r="BS54" s="823"/>
      <c r="BT54" s="824"/>
      <c r="BU54" s="824"/>
      <c r="BV54" s="824"/>
      <c r="BW54" s="824"/>
      <c r="BX54" s="824"/>
      <c r="BY54" s="824"/>
      <c r="BZ54" s="824"/>
      <c r="CA54" s="824"/>
      <c r="CB54" s="824"/>
      <c r="CC54" s="824"/>
      <c r="CD54" s="824"/>
      <c r="CE54" s="824"/>
      <c r="CF54" s="824"/>
      <c r="CG54" s="825"/>
      <c r="CH54" s="795"/>
      <c r="CI54" s="796"/>
      <c r="CJ54" s="796"/>
      <c r="CK54" s="796"/>
      <c r="CL54" s="797"/>
      <c r="CM54" s="795"/>
      <c r="CN54" s="796"/>
      <c r="CO54" s="796"/>
      <c r="CP54" s="796"/>
      <c r="CQ54" s="797"/>
      <c r="CR54" s="795"/>
      <c r="CS54" s="796"/>
      <c r="CT54" s="796"/>
      <c r="CU54" s="796"/>
      <c r="CV54" s="797"/>
      <c r="CW54" s="795"/>
      <c r="CX54" s="796"/>
      <c r="CY54" s="796"/>
      <c r="CZ54" s="796"/>
      <c r="DA54" s="797"/>
      <c r="DB54" s="795"/>
      <c r="DC54" s="796"/>
      <c r="DD54" s="796"/>
      <c r="DE54" s="796"/>
      <c r="DF54" s="797"/>
      <c r="DG54" s="795"/>
      <c r="DH54" s="796"/>
      <c r="DI54" s="796"/>
      <c r="DJ54" s="796"/>
      <c r="DK54" s="797"/>
      <c r="DL54" s="795"/>
      <c r="DM54" s="796"/>
      <c r="DN54" s="796"/>
      <c r="DO54" s="796"/>
      <c r="DP54" s="797"/>
      <c r="DQ54" s="795"/>
      <c r="DR54" s="796"/>
      <c r="DS54" s="796"/>
      <c r="DT54" s="796"/>
      <c r="DU54" s="797"/>
      <c r="DV54" s="798"/>
      <c r="DW54" s="799"/>
      <c r="DX54" s="799"/>
      <c r="DY54" s="799"/>
      <c r="DZ54" s="800"/>
      <c r="EA54" s="246"/>
    </row>
    <row r="55" spans="1:131" s="247" customFormat="1" ht="26.25" customHeight="1" x14ac:dyDescent="0.15">
      <c r="A55" s="261">
        <v>28</v>
      </c>
      <c r="B55" s="801"/>
      <c r="C55" s="802"/>
      <c r="D55" s="802"/>
      <c r="E55" s="802"/>
      <c r="F55" s="802"/>
      <c r="G55" s="802"/>
      <c r="H55" s="802"/>
      <c r="I55" s="802"/>
      <c r="J55" s="802"/>
      <c r="K55" s="802"/>
      <c r="L55" s="802"/>
      <c r="M55" s="802"/>
      <c r="N55" s="802"/>
      <c r="O55" s="802"/>
      <c r="P55" s="803"/>
      <c r="Q55" s="882"/>
      <c r="R55" s="883"/>
      <c r="S55" s="883"/>
      <c r="T55" s="883"/>
      <c r="U55" s="883"/>
      <c r="V55" s="883"/>
      <c r="W55" s="883"/>
      <c r="X55" s="883"/>
      <c r="Y55" s="883"/>
      <c r="Z55" s="883"/>
      <c r="AA55" s="883"/>
      <c r="AB55" s="883"/>
      <c r="AC55" s="883"/>
      <c r="AD55" s="883"/>
      <c r="AE55" s="884"/>
      <c r="AF55" s="807"/>
      <c r="AG55" s="808"/>
      <c r="AH55" s="808"/>
      <c r="AI55" s="808"/>
      <c r="AJ55" s="809"/>
      <c r="AK55" s="885"/>
      <c r="AL55" s="883"/>
      <c r="AM55" s="883"/>
      <c r="AN55" s="883"/>
      <c r="AO55" s="883"/>
      <c r="AP55" s="883"/>
      <c r="AQ55" s="883"/>
      <c r="AR55" s="883"/>
      <c r="AS55" s="883"/>
      <c r="AT55" s="883"/>
      <c r="AU55" s="883"/>
      <c r="AV55" s="883"/>
      <c r="AW55" s="883"/>
      <c r="AX55" s="883"/>
      <c r="AY55" s="883"/>
      <c r="AZ55" s="886"/>
      <c r="BA55" s="886"/>
      <c r="BB55" s="886"/>
      <c r="BC55" s="886"/>
      <c r="BD55" s="886"/>
      <c r="BE55" s="877"/>
      <c r="BF55" s="877"/>
      <c r="BG55" s="877"/>
      <c r="BH55" s="877"/>
      <c r="BI55" s="878"/>
      <c r="BJ55" s="252"/>
      <c r="BK55" s="252"/>
      <c r="BL55" s="252"/>
      <c r="BM55" s="252"/>
      <c r="BN55" s="252"/>
      <c r="BO55" s="265"/>
      <c r="BP55" s="265"/>
      <c r="BQ55" s="262">
        <v>49</v>
      </c>
      <c r="BR55" s="263"/>
      <c r="BS55" s="823"/>
      <c r="BT55" s="824"/>
      <c r="BU55" s="824"/>
      <c r="BV55" s="824"/>
      <c r="BW55" s="824"/>
      <c r="BX55" s="824"/>
      <c r="BY55" s="824"/>
      <c r="BZ55" s="824"/>
      <c r="CA55" s="824"/>
      <c r="CB55" s="824"/>
      <c r="CC55" s="824"/>
      <c r="CD55" s="824"/>
      <c r="CE55" s="824"/>
      <c r="CF55" s="824"/>
      <c r="CG55" s="825"/>
      <c r="CH55" s="795"/>
      <c r="CI55" s="796"/>
      <c r="CJ55" s="796"/>
      <c r="CK55" s="796"/>
      <c r="CL55" s="797"/>
      <c r="CM55" s="795"/>
      <c r="CN55" s="796"/>
      <c r="CO55" s="796"/>
      <c r="CP55" s="796"/>
      <c r="CQ55" s="797"/>
      <c r="CR55" s="795"/>
      <c r="CS55" s="796"/>
      <c r="CT55" s="796"/>
      <c r="CU55" s="796"/>
      <c r="CV55" s="797"/>
      <c r="CW55" s="795"/>
      <c r="CX55" s="796"/>
      <c r="CY55" s="796"/>
      <c r="CZ55" s="796"/>
      <c r="DA55" s="797"/>
      <c r="DB55" s="795"/>
      <c r="DC55" s="796"/>
      <c r="DD55" s="796"/>
      <c r="DE55" s="796"/>
      <c r="DF55" s="797"/>
      <c r="DG55" s="795"/>
      <c r="DH55" s="796"/>
      <c r="DI55" s="796"/>
      <c r="DJ55" s="796"/>
      <c r="DK55" s="797"/>
      <c r="DL55" s="795"/>
      <c r="DM55" s="796"/>
      <c r="DN55" s="796"/>
      <c r="DO55" s="796"/>
      <c r="DP55" s="797"/>
      <c r="DQ55" s="795"/>
      <c r="DR55" s="796"/>
      <c r="DS55" s="796"/>
      <c r="DT55" s="796"/>
      <c r="DU55" s="797"/>
      <c r="DV55" s="798"/>
      <c r="DW55" s="799"/>
      <c r="DX55" s="799"/>
      <c r="DY55" s="799"/>
      <c r="DZ55" s="800"/>
      <c r="EA55" s="246"/>
    </row>
    <row r="56" spans="1:131" s="247" customFormat="1" ht="26.25" customHeight="1" x14ac:dyDescent="0.15">
      <c r="A56" s="261">
        <v>29</v>
      </c>
      <c r="B56" s="801"/>
      <c r="C56" s="802"/>
      <c r="D56" s="802"/>
      <c r="E56" s="802"/>
      <c r="F56" s="802"/>
      <c r="G56" s="802"/>
      <c r="H56" s="802"/>
      <c r="I56" s="802"/>
      <c r="J56" s="802"/>
      <c r="K56" s="802"/>
      <c r="L56" s="802"/>
      <c r="M56" s="802"/>
      <c r="N56" s="802"/>
      <c r="O56" s="802"/>
      <c r="P56" s="803"/>
      <c r="Q56" s="882"/>
      <c r="R56" s="883"/>
      <c r="S56" s="883"/>
      <c r="T56" s="883"/>
      <c r="U56" s="883"/>
      <c r="V56" s="883"/>
      <c r="W56" s="883"/>
      <c r="X56" s="883"/>
      <c r="Y56" s="883"/>
      <c r="Z56" s="883"/>
      <c r="AA56" s="883"/>
      <c r="AB56" s="883"/>
      <c r="AC56" s="883"/>
      <c r="AD56" s="883"/>
      <c r="AE56" s="884"/>
      <c r="AF56" s="807"/>
      <c r="AG56" s="808"/>
      <c r="AH56" s="808"/>
      <c r="AI56" s="808"/>
      <c r="AJ56" s="809"/>
      <c r="AK56" s="885"/>
      <c r="AL56" s="883"/>
      <c r="AM56" s="883"/>
      <c r="AN56" s="883"/>
      <c r="AO56" s="883"/>
      <c r="AP56" s="883"/>
      <c r="AQ56" s="883"/>
      <c r="AR56" s="883"/>
      <c r="AS56" s="883"/>
      <c r="AT56" s="883"/>
      <c r="AU56" s="883"/>
      <c r="AV56" s="883"/>
      <c r="AW56" s="883"/>
      <c r="AX56" s="883"/>
      <c r="AY56" s="883"/>
      <c r="AZ56" s="886"/>
      <c r="BA56" s="886"/>
      <c r="BB56" s="886"/>
      <c r="BC56" s="886"/>
      <c r="BD56" s="886"/>
      <c r="BE56" s="877"/>
      <c r="BF56" s="877"/>
      <c r="BG56" s="877"/>
      <c r="BH56" s="877"/>
      <c r="BI56" s="878"/>
      <c r="BJ56" s="252"/>
      <c r="BK56" s="252"/>
      <c r="BL56" s="252"/>
      <c r="BM56" s="252"/>
      <c r="BN56" s="252"/>
      <c r="BO56" s="265"/>
      <c r="BP56" s="265"/>
      <c r="BQ56" s="262">
        <v>50</v>
      </c>
      <c r="BR56" s="263"/>
      <c r="BS56" s="823"/>
      <c r="BT56" s="824"/>
      <c r="BU56" s="824"/>
      <c r="BV56" s="824"/>
      <c r="BW56" s="824"/>
      <c r="BX56" s="824"/>
      <c r="BY56" s="824"/>
      <c r="BZ56" s="824"/>
      <c r="CA56" s="824"/>
      <c r="CB56" s="824"/>
      <c r="CC56" s="824"/>
      <c r="CD56" s="824"/>
      <c r="CE56" s="824"/>
      <c r="CF56" s="824"/>
      <c r="CG56" s="825"/>
      <c r="CH56" s="795"/>
      <c r="CI56" s="796"/>
      <c r="CJ56" s="796"/>
      <c r="CK56" s="796"/>
      <c r="CL56" s="797"/>
      <c r="CM56" s="795"/>
      <c r="CN56" s="796"/>
      <c r="CO56" s="796"/>
      <c r="CP56" s="796"/>
      <c r="CQ56" s="797"/>
      <c r="CR56" s="795"/>
      <c r="CS56" s="796"/>
      <c r="CT56" s="796"/>
      <c r="CU56" s="796"/>
      <c r="CV56" s="797"/>
      <c r="CW56" s="795"/>
      <c r="CX56" s="796"/>
      <c r="CY56" s="796"/>
      <c r="CZ56" s="796"/>
      <c r="DA56" s="797"/>
      <c r="DB56" s="795"/>
      <c r="DC56" s="796"/>
      <c r="DD56" s="796"/>
      <c r="DE56" s="796"/>
      <c r="DF56" s="797"/>
      <c r="DG56" s="795"/>
      <c r="DH56" s="796"/>
      <c r="DI56" s="796"/>
      <c r="DJ56" s="796"/>
      <c r="DK56" s="797"/>
      <c r="DL56" s="795"/>
      <c r="DM56" s="796"/>
      <c r="DN56" s="796"/>
      <c r="DO56" s="796"/>
      <c r="DP56" s="797"/>
      <c r="DQ56" s="795"/>
      <c r="DR56" s="796"/>
      <c r="DS56" s="796"/>
      <c r="DT56" s="796"/>
      <c r="DU56" s="797"/>
      <c r="DV56" s="798"/>
      <c r="DW56" s="799"/>
      <c r="DX56" s="799"/>
      <c r="DY56" s="799"/>
      <c r="DZ56" s="800"/>
      <c r="EA56" s="246"/>
    </row>
    <row r="57" spans="1:131" s="247" customFormat="1" ht="26.25" customHeight="1" x14ac:dyDescent="0.15">
      <c r="A57" s="261">
        <v>30</v>
      </c>
      <c r="B57" s="801"/>
      <c r="C57" s="802"/>
      <c r="D57" s="802"/>
      <c r="E57" s="802"/>
      <c r="F57" s="802"/>
      <c r="G57" s="802"/>
      <c r="H57" s="802"/>
      <c r="I57" s="802"/>
      <c r="J57" s="802"/>
      <c r="K57" s="802"/>
      <c r="L57" s="802"/>
      <c r="M57" s="802"/>
      <c r="N57" s="802"/>
      <c r="O57" s="802"/>
      <c r="P57" s="803"/>
      <c r="Q57" s="882"/>
      <c r="R57" s="883"/>
      <c r="S57" s="883"/>
      <c r="T57" s="883"/>
      <c r="U57" s="883"/>
      <c r="V57" s="883"/>
      <c r="W57" s="883"/>
      <c r="X57" s="883"/>
      <c r="Y57" s="883"/>
      <c r="Z57" s="883"/>
      <c r="AA57" s="883"/>
      <c r="AB57" s="883"/>
      <c r="AC57" s="883"/>
      <c r="AD57" s="883"/>
      <c r="AE57" s="884"/>
      <c r="AF57" s="807"/>
      <c r="AG57" s="808"/>
      <c r="AH57" s="808"/>
      <c r="AI57" s="808"/>
      <c r="AJ57" s="809"/>
      <c r="AK57" s="885"/>
      <c r="AL57" s="883"/>
      <c r="AM57" s="883"/>
      <c r="AN57" s="883"/>
      <c r="AO57" s="883"/>
      <c r="AP57" s="883"/>
      <c r="AQ57" s="883"/>
      <c r="AR57" s="883"/>
      <c r="AS57" s="883"/>
      <c r="AT57" s="883"/>
      <c r="AU57" s="883"/>
      <c r="AV57" s="883"/>
      <c r="AW57" s="883"/>
      <c r="AX57" s="883"/>
      <c r="AY57" s="883"/>
      <c r="AZ57" s="886"/>
      <c r="BA57" s="886"/>
      <c r="BB57" s="886"/>
      <c r="BC57" s="886"/>
      <c r="BD57" s="886"/>
      <c r="BE57" s="877"/>
      <c r="BF57" s="877"/>
      <c r="BG57" s="877"/>
      <c r="BH57" s="877"/>
      <c r="BI57" s="878"/>
      <c r="BJ57" s="252"/>
      <c r="BK57" s="252"/>
      <c r="BL57" s="252"/>
      <c r="BM57" s="252"/>
      <c r="BN57" s="252"/>
      <c r="BO57" s="265"/>
      <c r="BP57" s="265"/>
      <c r="BQ57" s="262">
        <v>51</v>
      </c>
      <c r="BR57" s="263"/>
      <c r="BS57" s="823"/>
      <c r="BT57" s="824"/>
      <c r="BU57" s="824"/>
      <c r="BV57" s="824"/>
      <c r="BW57" s="824"/>
      <c r="BX57" s="824"/>
      <c r="BY57" s="824"/>
      <c r="BZ57" s="824"/>
      <c r="CA57" s="824"/>
      <c r="CB57" s="824"/>
      <c r="CC57" s="824"/>
      <c r="CD57" s="824"/>
      <c r="CE57" s="824"/>
      <c r="CF57" s="824"/>
      <c r="CG57" s="825"/>
      <c r="CH57" s="795"/>
      <c r="CI57" s="796"/>
      <c r="CJ57" s="796"/>
      <c r="CK57" s="796"/>
      <c r="CL57" s="797"/>
      <c r="CM57" s="795"/>
      <c r="CN57" s="796"/>
      <c r="CO57" s="796"/>
      <c r="CP57" s="796"/>
      <c r="CQ57" s="797"/>
      <c r="CR57" s="795"/>
      <c r="CS57" s="796"/>
      <c r="CT57" s="796"/>
      <c r="CU57" s="796"/>
      <c r="CV57" s="797"/>
      <c r="CW57" s="795"/>
      <c r="CX57" s="796"/>
      <c r="CY57" s="796"/>
      <c r="CZ57" s="796"/>
      <c r="DA57" s="797"/>
      <c r="DB57" s="795"/>
      <c r="DC57" s="796"/>
      <c r="DD57" s="796"/>
      <c r="DE57" s="796"/>
      <c r="DF57" s="797"/>
      <c r="DG57" s="795"/>
      <c r="DH57" s="796"/>
      <c r="DI57" s="796"/>
      <c r="DJ57" s="796"/>
      <c r="DK57" s="797"/>
      <c r="DL57" s="795"/>
      <c r="DM57" s="796"/>
      <c r="DN57" s="796"/>
      <c r="DO57" s="796"/>
      <c r="DP57" s="797"/>
      <c r="DQ57" s="795"/>
      <c r="DR57" s="796"/>
      <c r="DS57" s="796"/>
      <c r="DT57" s="796"/>
      <c r="DU57" s="797"/>
      <c r="DV57" s="798"/>
      <c r="DW57" s="799"/>
      <c r="DX57" s="799"/>
      <c r="DY57" s="799"/>
      <c r="DZ57" s="800"/>
      <c r="EA57" s="246"/>
    </row>
    <row r="58" spans="1:131" s="247" customFormat="1" ht="26.25" customHeight="1" x14ac:dyDescent="0.15">
      <c r="A58" s="261">
        <v>31</v>
      </c>
      <c r="B58" s="801"/>
      <c r="C58" s="802"/>
      <c r="D58" s="802"/>
      <c r="E58" s="802"/>
      <c r="F58" s="802"/>
      <c r="G58" s="802"/>
      <c r="H58" s="802"/>
      <c r="I58" s="802"/>
      <c r="J58" s="802"/>
      <c r="K58" s="802"/>
      <c r="L58" s="802"/>
      <c r="M58" s="802"/>
      <c r="N58" s="802"/>
      <c r="O58" s="802"/>
      <c r="P58" s="803"/>
      <c r="Q58" s="882"/>
      <c r="R58" s="883"/>
      <c r="S58" s="883"/>
      <c r="T58" s="883"/>
      <c r="U58" s="883"/>
      <c r="V58" s="883"/>
      <c r="W58" s="883"/>
      <c r="X58" s="883"/>
      <c r="Y58" s="883"/>
      <c r="Z58" s="883"/>
      <c r="AA58" s="883"/>
      <c r="AB58" s="883"/>
      <c r="AC58" s="883"/>
      <c r="AD58" s="883"/>
      <c r="AE58" s="884"/>
      <c r="AF58" s="807"/>
      <c r="AG58" s="808"/>
      <c r="AH58" s="808"/>
      <c r="AI58" s="808"/>
      <c r="AJ58" s="809"/>
      <c r="AK58" s="885"/>
      <c r="AL58" s="883"/>
      <c r="AM58" s="883"/>
      <c r="AN58" s="883"/>
      <c r="AO58" s="883"/>
      <c r="AP58" s="883"/>
      <c r="AQ58" s="883"/>
      <c r="AR58" s="883"/>
      <c r="AS58" s="883"/>
      <c r="AT58" s="883"/>
      <c r="AU58" s="883"/>
      <c r="AV58" s="883"/>
      <c r="AW58" s="883"/>
      <c r="AX58" s="883"/>
      <c r="AY58" s="883"/>
      <c r="AZ58" s="886"/>
      <c r="BA58" s="886"/>
      <c r="BB58" s="886"/>
      <c r="BC58" s="886"/>
      <c r="BD58" s="886"/>
      <c r="BE58" s="877"/>
      <c r="BF58" s="877"/>
      <c r="BG58" s="877"/>
      <c r="BH58" s="877"/>
      <c r="BI58" s="878"/>
      <c r="BJ58" s="252"/>
      <c r="BK58" s="252"/>
      <c r="BL58" s="252"/>
      <c r="BM58" s="252"/>
      <c r="BN58" s="252"/>
      <c r="BO58" s="265"/>
      <c r="BP58" s="265"/>
      <c r="BQ58" s="262">
        <v>52</v>
      </c>
      <c r="BR58" s="263"/>
      <c r="BS58" s="823"/>
      <c r="BT58" s="824"/>
      <c r="BU58" s="824"/>
      <c r="BV58" s="824"/>
      <c r="BW58" s="824"/>
      <c r="BX58" s="824"/>
      <c r="BY58" s="824"/>
      <c r="BZ58" s="824"/>
      <c r="CA58" s="824"/>
      <c r="CB58" s="824"/>
      <c r="CC58" s="824"/>
      <c r="CD58" s="824"/>
      <c r="CE58" s="824"/>
      <c r="CF58" s="824"/>
      <c r="CG58" s="825"/>
      <c r="CH58" s="795"/>
      <c r="CI58" s="796"/>
      <c r="CJ58" s="796"/>
      <c r="CK58" s="796"/>
      <c r="CL58" s="797"/>
      <c r="CM58" s="795"/>
      <c r="CN58" s="796"/>
      <c r="CO58" s="796"/>
      <c r="CP58" s="796"/>
      <c r="CQ58" s="797"/>
      <c r="CR58" s="795"/>
      <c r="CS58" s="796"/>
      <c r="CT58" s="796"/>
      <c r="CU58" s="796"/>
      <c r="CV58" s="797"/>
      <c r="CW58" s="795"/>
      <c r="CX58" s="796"/>
      <c r="CY58" s="796"/>
      <c r="CZ58" s="796"/>
      <c r="DA58" s="797"/>
      <c r="DB58" s="795"/>
      <c r="DC58" s="796"/>
      <c r="DD58" s="796"/>
      <c r="DE58" s="796"/>
      <c r="DF58" s="797"/>
      <c r="DG58" s="795"/>
      <c r="DH58" s="796"/>
      <c r="DI58" s="796"/>
      <c r="DJ58" s="796"/>
      <c r="DK58" s="797"/>
      <c r="DL58" s="795"/>
      <c r="DM58" s="796"/>
      <c r="DN58" s="796"/>
      <c r="DO58" s="796"/>
      <c r="DP58" s="797"/>
      <c r="DQ58" s="795"/>
      <c r="DR58" s="796"/>
      <c r="DS58" s="796"/>
      <c r="DT58" s="796"/>
      <c r="DU58" s="797"/>
      <c r="DV58" s="798"/>
      <c r="DW58" s="799"/>
      <c r="DX58" s="799"/>
      <c r="DY58" s="799"/>
      <c r="DZ58" s="800"/>
      <c r="EA58" s="246"/>
    </row>
    <row r="59" spans="1:131" s="247" customFormat="1" ht="26.25" customHeight="1" x14ac:dyDescent="0.15">
      <c r="A59" s="261">
        <v>32</v>
      </c>
      <c r="B59" s="801"/>
      <c r="C59" s="802"/>
      <c r="D59" s="802"/>
      <c r="E59" s="802"/>
      <c r="F59" s="802"/>
      <c r="G59" s="802"/>
      <c r="H59" s="802"/>
      <c r="I59" s="802"/>
      <c r="J59" s="802"/>
      <c r="K59" s="802"/>
      <c r="L59" s="802"/>
      <c r="M59" s="802"/>
      <c r="N59" s="802"/>
      <c r="O59" s="802"/>
      <c r="P59" s="803"/>
      <c r="Q59" s="882"/>
      <c r="R59" s="883"/>
      <c r="S59" s="883"/>
      <c r="T59" s="883"/>
      <c r="U59" s="883"/>
      <c r="V59" s="883"/>
      <c r="W59" s="883"/>
      <c r="X59" s="883"/>
      <c r="Y59" s="883"/>
      <c r="Z59" s="883"/>
      <c r="AA59" s="883"/>
      <c r="AB59" s="883"/>
      <c r="AC59" s="883"/>
      <c r="AD59" s="883"/>
      <c r="AE59" s="884"/>
      <c r="AF59" s="807"/>
      <c r="AG59" s="808"/>
      <c r="AH59" s="808"/>
      <c r="AI59" s="808"/>
      <c r="AJ59" s="809"/>
      <c r="AK59" s="885"/>
      <c r="AL59" s="883"/>
      <c r="AM59" s="883"/>
      <c r="AN59" s="883"/>
      <c r="AO59" s="883"/>
      <c r="AP59" s="883"/>
      <c r="AQ59" s="883"/>
      <c r="AR59" s="883"/>
      <c r="AS59" s="883"/>
      <c r="AT59" s="883"/>
      <c r="AU59" s="883"/>
      <c r="AV59" s="883"/>
      <c r="AW59" s="883"/>
      <c r="AX59" s="883"/>
      <c r="AY59" s="883"/>
      <c r="AZ59" s="886"/>
      <c r="BA59" s="886"/>
      <c r="BB59" s="886"/>
      <c r="BC59" s="886"/>
      <c r="BD59" s="886"/>
      <c r="BE59" s="877"/>
      <c r="BF59" s="877"/>
      <c r="BG59" s="877"/>
      <c r="BH59" s="877"/>
      <c r="BI59" s="878"/>
      <c r="BJ59" s="252"/>
      <c r="BK59" s="252"/>
      <c r="BL59" s="252"/>
      <c r="BM59" s="252"/>
      <c r="BN59" s="252"/>
      <c r="BO59" s="265"/>
      <c r="BP59" s="265"/>
      <c r="BQ59" s="262">
        <v>53</v>
      </c>
      <c r="BR59" s="263"/>
      <c r="BS59" s="823"/>
      <c r="BT59" s="824"/>
      <c r="BU59" s="824"/>
      <c r="BV59" s="824"/>
      <c r="BW59" s="824"/>
      <c r="BX59" s="824"/>
      <c r="BY59" s="824"/>
      <c r="BZ59" s="824"/>
      <c r="CA59" s="824"/>
      <c r="CB59" s="824"/>
      <c r="CC59" s="824"/>
      <c r="CD59" s="824"/>
      <c r="CE59" s="824"/>
      <c r="CF59" s="824"/>
      <c r="CG59" s="825"/>
      <c r="CH59" s="795"/>
      <c r="CI59" s="796"/>
      <c r="CJ59" s="796"/>
      <c r="CK59" s="796"/>
      <c r="CL59" s="797"/>
      <c r="CM59" s="795"/>
      <c r="CN59" s="796"/>
      <c r="CO59" s="796"/>
      <c r="CP59" s="796"/>
      <c r="CQ59" s="797"/>
      <c r="CR59" s="795"/>
      <c r="CS59" s="796"/>
      <c r="CT59" s="796"/>
      <c r="CU59" s="796"/>
      <c r="CV59" s="797"/>
      <c r="CW59" s="795"/>
      <c r="CX59" s="796"/>
      <c r="CY59" s="796"/>
      <c r="CZ59" s="796"/>
      <c r="DA59" s="797"/>
      <c r="DB59" s="795"/>
      <c r="DC59" s="796"/>
      <c r="DD59" s="796"/>
      <c r="DE59" s="796"/>
      <c r="DF59" s="797"/>
      <c r="DG59" s="795"/>
      <c r="DH59" s="796"/>
      <c r="DI59" s="796"/>
      <c r="DJ59" s="796"/>
      <c r="DK59" s="797"/>
      <c r="DL59" s="795"/>
      <c r="DM59" s="796"/>
      <c r="DN59" s="796"/>
      <c r="DO59" s="796"/>
      <c r="DP59" s="797"/>
      <c r="DQ59" s="795"/>
      <c r="DR59" s="796"/>
      <c r="DS59" s="796"/>
      <c r="DT59" s="796"/>
      <c r="DU59" s="797"/>
      <c r="DV59" s="798"/>
      <c r="DW59" s="799"/>
      <c r="DX59" s="799"/>
      <c r="DY59" s="799"/>
      <c r="DZ59" s="800"/>
      <c r="EA59" s="246"/>
    </row>
    <row r="60" spans="1:131" s="247" customFormat="1" ht="26.25" customHeight="1" x14ac:dyDescent="0.15">
      <c r="A60" s="261">
        <v>33</v>
      </c>
      <c r="B60" s="801"/>
      <c r="C60" s="802"/>
      <c r="D60" s="802"/>
      <c r="E60" s="802"/>
      <c r="F60" s="802"/>
      <c r="G60" s="802"/>
      <c r="H60" s="802"/>
      <c r="I60" s="802"/>
      <c r="J60" s="802"/>
      <c r="K60" s="802"/>
      <c r="L60" s="802"/>
      <c r="M60" s="802"/>
      <c r="N60" s="802"/>
      <c r="O60" s="802"/>
      <c r="P60" s="803"/>
      <c r="Q60" s="882"/>
      <c r="R60" s="883"/>
      <c r="S60" s="883"/>
      <c r="T60" s="883"/>
      <c r="U60" s="883"/>
      <c r="V60" s="883"/>
      <c r="W60" s="883"/>
      <c r="X60" s="883"/>
      <c r="Y60" s="883"/>
      <c r="Z60" s="883"/>
      <c r="AA60" s="883"/>
      <c r="AB60" s="883"/>
      <c r="AC60" s="883"/>
      <c r="AD60" s="883"/>
      <c r="AE60" s="884"/>
      <c r="AF60" s="807"/>
      <c r="AG60" s="808"/>
      <c r="AH60" s="808"/>
      <c r="AI60" s="808"/>
      <c r="AJ60" s="809"/>
      <c r="AK60" s="885"/>
      <c r="AL60" s="883"/>
      <c r="AM60" s="883"/>
      <c r="AN60" s="883"/>
      <c r="AO60" s="883"/>
      <c r="AP60" s="883"/>
      <c r="AQ60" s="883"/>
      <c r="AR60" s="883"/>
      <c r="AS60" s="883"/>
      <c r="AT60" s="883"/>
      <c r="AU60" s="883"/>
      <c r="AV60" s="883"/>
      <c r="AW60" s="883"/>
      <c r="AX60" s="883"/>
      <c r="AY60" s="883"/>
      <c r="AZ60" s="886"/>
      <c r="BA60" s="886"/>
      <c r="BB60" s="886"/>
      <c r="BC60" s="886"/>
      <c r="BD60" s="886"/>
      <c r="BE60" s="877"/>
      <c r="BF60" s="877"/>
      <c r="BG60" s="877"/>
      <c r="BH60" s="877"/>
      <c r="BI60" s="878"/>
      <c r="BJ60" s="252"/>
      <c r="BK60" s="252"/>
      <c r="BL60" s="252"/>
      <c r="BM60" s="252"/>
      <c r="BN60" s="252"/>
      <c r="BO60" s="265"/>
      <c r="BP60" s="265"/>
      <c r="BQ60" s="262">
        <v>54</v>
      </c>
      <c r="BR60" s="263"/>
      <c r="BS60" s="823"/>
      <c r="BT60" s="824"/>
      <c r="BU60" s="824"/>
      <c r="BV60" s="824"/>
      <c r="BW60" s="824"/>
      <c r="BX60" s="824"/>
      <c r="BY60" s="824"/>
      <c r="BZ60" s="824"/>
      <c r="CA60" s="824"/>
      <c r="CB60" s="824"/>
      <c r="CC60" s="824"/>
      <c r="CD60" s="824"/>
      <c r="CE60" s="824"/>
      <c r="CF60" s="824"/>
      <c r="CG60" s="825"/>
      <c r="CH60" s="795"/>
      <c r="CI60" s="796"/>
      <c r="CJ60" s="796"/>
      <c r="CK60" s="796"/>
      <c r="CL60" s="797"/>
      <c r="CM60" s="795"/>
      <c r="CN60" s="796"/>
      <c r="CO60" s="796"/>
      <c r="CP60" s="796"/>
      <c r="CQ60" s="797"/>
      <c r="CR60" s="795"/>
      <c r="CS60" s="796"/>
      <c r="CT60" s="796"/>
      <c r="CU60" s="796"/>
      <c r="CV60" s="797"/>
      <c r="CW60" s="795"/>
      <c r="CX60" s="796"/>
      <c r="CY60" s="796"/>
      <c r="CZ60" s="796"/>
      <c r="DA60" s="797"/>
      <c r="DB60" s="795"/>
      <c r="DC60" s="796"/>
      <c r="DD60" s="796"/>
      <c r="DE60" s="796"/>
      <c r="DF60" s="797"/>
      <c r="DG60" s="795"/>
      <c r="DH60" s="796"/>
      <c r="DI60" s="796"/>
      <c r="DJ60" s="796"/>
      <c r="DK60" s="797"/>
      <c r="DL60" s="795"/>
      <c r="DM60" s="796"/>
      <c r="DN60" s="796"/>
      <c r="DO60" s="796"/>
      <c r="DP60" s="797"/>
      <c r="DQ60" s="795"/>
      <c r="DR60" s="796"/>
      <c r="DS60" s="796"/>
      <c r="DT60" s="796"/>
      <c r="DU60" s="797"/>
      <c r="DV60" s="798"/>
      <c r="DW60" s="799"/>
      <c r="DX60" s="799"/>
      <c r="DY60" s="799"/>
      <c r="DZ60" s="800"/>
      <c r="EA60" s="246"/>
    </row>
    <row r="61" spans="1:131" s="247" customFormat="1" ht="26.25" customHeight="1" thickBot="1" x14ac:dyDescent="0.2">
      <c r="A61" s="261">
        <v>34</v>
      </c>
      <c r="B61" s="801"/>
      <c r="C61" s="802"/>
      <c r="D61" s="802"/>
      <c r="E61" s="802"/>
      <c r="F61" s="802"/>
      <c r="G61" s="802"/>
      <c r="H61" s="802"/>
      <c r="I61" s="802"/>
      <c r="J61" s="802"/>
      <c r="K61" s="802"/>
      <c r="L61" s="802"/>
      <c r="M61" s="802"/>
      <c r="N61" s="802"/>
      <c r="O61" s="802"/>
      <c r="P61" s="803"/>
      <c r="Q61" s="882"/>
      <c r="R61" s="883"/>
      <c r="S61" s="883"/>
      <c r="T61" s="883"/>
      <c r="U61" s="883"/>
      <c r="V61" s="883"/>
      <c r="W61" s="883"/>
      <c r="X61" s="883"/>
      <c r="Y61" s="883"/>
      <c r="Z61" s="883"/>
      <c r="AA61" s="883"/>
      <c r="AB61" s="883"/>
      <c r="AC61" s="883"/>
      <c r="AD61" s="883"/>
      <c r="AE61" s="884"/>
      <c r="AF61" s="807"/>
      <c r="AG61" s="808"/>
      <c r="AH61" s="808"/>
      <c r="AI61" s="808"/>
      <c r="AJ61" s="809"/>
      <c r="AK61" s="885"/>
      <c r="AL61" s="883"/>
      <c r="AM61" s="883"/>
      <c r="AN61" s="883"/>
      <c r="AO61" s="883"/>
      <c r="AP61" s="883"/>
      <c r="AQ61" s="883"/>
      <c r="AR61" s="883"/>
      <c r="AS61" s="883"/>
      <c r="AT61" s="883"/>
      <c r="AU61" s="883"/>
      <c r="AV61" s="883"/>
      <c r="AW61" s="883"/>
      <c r="AX61" s="883"/>
      <c r="AY61" s="883"/>
      <c r="AZ61" s="886"/>
      <c r="BA61" s="886"/>
      <c r="BB61" s="886"/>
      <c r="BC61" s="886"/>
      <c r="BD61" s="886"/>
      <c r="BE61" s="877"/>
      <c r="BF61" s="877"/>
      <c r="BG61" s="877"/>
      <c r="BH61" s="877"/>
      <c r="BI61" s="878"/>
      <c r="BJ61" s="252"/>
      <c r="BK61" s="252"/>
      <c r="BL61" s="252"/>
      <c r="BM61" s="252"/>
      <c r="BN61" s="252"/>
      <c r="BO61" s="265"/>
      <c r="BP61" s="265"/>
      <c r="BQ61" s="262">
        <v>55</v>
      </c>
      <c r="BR61" s="263"/>
      <c r="BS61" s="823"/>
      <c r="BT61" s="824"/>
      <c r="BU61" s="824"/>
      <c r="BV61" s="824"/>
      <c r="BW61" s="824"/>
      <c r="BX61" s="824"/>
      <c r="BY61" s="824"/>
      <c r="BZ61" s="824"/>
      <c r="CA61" s="824"/>
      <c r="CB61" s="824"/>
      <c r="CC61" s="824"/>
      <c r="CD61" s="824"/>
      <c r="CE61" s="824"/>
      <c r="CF61" s="824"/>
      <c r="CG61" s="825"/>
      <c r="CH61" s="795"/>
      <c r="CI61" s="796"/>
      <c r="CJ61" s="796"/>
      <c r="CK61" s="796"/>
      <c r="CL61" s="797"/>
      <c r="CM61" s="795"/>
      <c r="CN61" s="796"/>
      <c r="CO61" s="796"/>
      <c r="CP61" s="796"/>
      <c r="CQ61" s="797"/>
      <c r="CR61" s="795"/>
      <c r="CS61" s="796"/>
      <c r="CT61" s="796"/>
      <c r="CU61" s="796"/>
      <c r="CV61" s="797"/>
      <c r="CW61" s="795"/>
      <c r="CX61" s="796"/>
      <c r="CY61" s="796"/>
      <c r="CZ61" s="796"/>
      <c r="DA61" s="797"/>
      <c r="DB61" s="795"/>
      <c r="DC61" s="796"/>
      <c r="DD61" s="796"/>
      <c r="DE61" s="796"/>
      <c r="DF61" s="797"/>
      <c r="DG61" s="795"/>
      <c r="DH61" s="796"/>
      <c r="DI61" s="796"/>
      <c r="DJ61" s="796"/>
      <c r="DK61" s="797"/>
      <c r="DL61" s="795"/>
      <c r="DM61" s="796"/>
      <c r="DN61" s="796"/>
      <c r="DO61" s="796"/>
      <c r="DP61" s="797"/>
      <c r="DQ61" s="795"/>
      <c r="DR61" s="796"/>
      <c r="DS61" s="796"/>
      <c r="DT61" s="796"/>
      <c r="DU61" s="797"/>
      <c r="DV61" s="798"/>
      <c r="DW61" s="799"/>
      <c r="DX61" s="799"/>
      <c r="DY61" s="799"/>
      <c r="DZ61" s="800"/>
      <c r="EA61" s="246"/>
    </row>
    <row r="62" spans="1:131" s="247" customFormat="1" ht="26.25" customHeight="1" x14ac:dyDescent="0.15">
      <c r="A62" s="261">
        <v>35</v>
      </c>
      <c r="B62" s="801"/>
      <c r="C62" s="802"/>
      <c r="D62" s="802"/>
      <c r="E62" s="802"/>
      <c r="F62" s="802"/>
      <c r="G62" s="802"/>
      <c r="H62" s="802"/>
      <c r="I62" s="802"/>
      <c r="J62" s="802"/>
      <c r="K62" s="802"/>
      <c r="L62" s="802"/>
      <c r="M62" s="802"/>
      <c r="N62" s="802"/>
      <c r="O62" s="802"/>
      <c r="P62" s="803"/>
      <c r="Q62" s="882"/>
      <c r="R62" s="883"/>
      <c r="S62" s="883"/>
      <c r="T62" s="883"/>
      <c r="U62" s="883"/>
      <c r="V62" s="883"/>
      <c r="W62" s="883"/>
      <c r="X62" s="883"/>
      <c r="Y62" s="883"/>
      <c r="Z62" s="883"/>
      <c r="AA62" s="883"/>
      <c r="AB62" s="883"/>
      <c r="AC62" s="883"/>
      <c r="AD62" s="883"/>
      <c r="AE62" s="884"/>
      <c r="AF62" s="807"/>
      <c r="AG62" s="808"/>
      <c r="AH62" s="808"/>
      <c r="AI62" s="808"/>
      <c r="AJ62" s="809"/>
      <c r="AK62" s="885"/>
      <c r="AL62" s="883"/>
      <c r="AM62" s="883"/>
      <c r="AN62" s="883"/>
      <c r="AO62" s="883"/>
      <c r="AP62" s="883"/>
      <c r="AQ62" s="883"/>
      <c r="AR62" s="883"/>
      <c r="AS62" s="883"/>
      <c r="AT62" s="883"/>
      <c r="AU62" s="883"/>
      <c r="AV62" s="883"/>
      <c r="AW62" s="883"/>
      <c r="AX62" s="883"/>
      <c r="AY62" s="883"/>
      <c r="AZ62" s="886"/>
      <c r="BA62" s="886"/>
      <c r="BB62" s="886"/>
      <c r="BC62" s="886"/>
      <c r="BD62" s="886"/>
      <c r="BE62" s="877"/>
      <c r="BF62" s="877"/>
      <c r="BG62" s="877"/>
      <c r="BH62" s="877"/>
      <c r="BI62" s="878"/>
      <c r="BJ62" s="894" t="s">
        <v>407</v>
      </c>
      <c r="BK62" s="855"/>
      <c r="BL62" s="855"/>
      <c r="BM62" s="855"/>
      <c r="BN62" s="856"/>
      <c r="BO62" s="265"/>
      <c r="BP62" s="265"/>
      <c r="BQ62" s="262">
        <v>56</v>
      </c>
      <c r="BR62" s="263"/>
      <c r="BS62" s="823"/>
      <c r="BT62" s="824"/>
      <c r="BU62" s="824"/>
      <c r="BV62" s="824"/>
      <c r="BW62" s="824"/>
      <c r="BX62" s="824"/>
      <c r="BY62" s="824"/>
      <c r="BZ62" s="824"/>
      <c r="CA62" s="824"/>
      <c r="CB62" s="824"/>
      <c r="CC62" s="824"/>
      <c r="CD62" s="824"/>
      <c r="CE62" s="824"/>
      <c r="CF62" s="824"/>
      <c r="CG62" s="825"/>
      <c r="CH62" s="795"/>
      <c r="CI62" s="796"/>
      <c r="CJ62" s="796"/>
      <c r="CK62" s="796"/>
      <c r="CL62" s="797"/>
      <c r="CM62" s="795"/>
      <c r="CN62" s="796"/>
      <c r="CO62" s="796"/>
      <c r="CP62" s="796"/>
      <c r="CQ62" s="797"/>
      <c r="CR62" s="795"/>
      <c r="CS62" s="796"/>
      <c r="CT62" s="796"/>
      <c r="CU62" s="796"/>
      <c r="CV62" s="797"/>
      <c r="CW62" s="795"/>
      <c r="CX62" s="796"/>
      <c r="CY62" s="796"/>
      <c r="CZ62" s="796"/>
      <c r="DA62" s="797"/>
      <c r="DB62" s="795"/>
      <c r="DC62" s="796"/>
      <c r="DD62" s="796"/>
      <c r="DE62" s="796"/>
      <c r="DF62" s="797"/>
      <c r="DG62" s="795"/>
      <c r="DH62" s="796"/>
      <c r="DI62" s="796"/>
      <c r="DJ62" s="796"/>
      <c r="DK62" s="797"/>
      <c r="DL62" s="795"/>
      <c r="DM62" s="796"/>
      <c r="DN62" s="796"/>
      <c r="DO62" s="796"/>
      <c r="DP62" s="797"/>
      <c r="DQ62" s="795"/>
      <c r="DR62" s="796"/>
      <c r="DS62" s="796"/>
      <c r="DT62" s="796"/>
      <c r="DU62" s="797"/>
      <c r="DV62" s="798"/>
      <c r="DW62" s="799"/>
      <c r="DX62" s="799"/>
      <c r="DY62" s="799"/>
      <c r="DZ62" s="800"/>
      <c r="EA62" s="246"/>
    </row>
    <row r="63" spans="1:131" s="247" customFormat="1" ht="26.25" customHeight="1" thickBot="1" x14ac:dyDescent="0.2">
      <c r="A63" s="264" t="s">
        <v>389</v>
      </c>
      <c r="B63" s="839" t="s">
        <v>408</v>
      </c>
      <c r="C63" s="840"/>
      <c r="D63" s="840"/>
      <c r="E63" s="840"/>
      <c r="F63" s="840"/>
      <c r="G63" s="840"/>
      <c r="H63" s="840"/>
      <c r="I63" s="840"/>
      <c r="J63" s="840"/>
      <c r="K63" s="840"/>
      <c r="L63" s="840"/>
      <c r="M63" s="840"/>
      <c r="N63" s="840"/>
      <c r="O63" s="840"/>
      <c r="P63" s="841"/>
      <c r="Q63" s="887"/>
      <c r="R63" s="888"/>
      <c r="S63" s="888"/>
      <c r="T63" s="888"/>
      <c r="U63" s="888"/>
      <c r="V63" s="888"/>
      <c r="W63" s="888"/>
      <c r="X63" s="888"/>
      <c r="Y63" s="888"/>
      <c r="Z63" s="888"/>
      <c r="AA63" s="888"/>
      <c r="AB63" s="888"/>
      <c r="AC63" s="888"/>
      <c r="AD63" s="888"/>
      <c r="AE63" s="889"/>
      <c r="AF63" s="890">
        <f>SUM(AF28:AJ31)</f>
        <v>36</v>
      </c>
      <c r="AG63" s="891"/>
      <c r="AH63" s="891"/>
      <c r="AI63" s="891"/>
      <c r="AJ63" s="892"/>
      <c r="AK63" s="893"/>
      <c r="AL63" s="888"/>
      <c r="AM63" s="888"/>
      <c r="AN63" s="888"/>
      <c r="AO63" s="888"/>
      <c r="AP63" s="891">
        <v>449</v>
      </c>
      <c r="AQ63" s="891"/>
      <c r="AR63" s="891"/>
      <c r="AS63" s="891"/>
      <c r="AT63" s="891"/>
      <c r="AU63" s="891">
        <v>314</v>
      </c>
      <c r="AV63" s="891"/>
      <c r="AW63" s="891"/>
      <c r="AX63" s="891"/>
      <c r="AY63" s="891"/>
      <c r="AZ63" s="895"/>
      <c r="BA63" s="895"/>
      <c r="BB63" s="895"/>
      <c r="BC63" s="895"/>
      <c r="BD63" s="895"/>
      <c r="BE63" s="896"/>
      <c r="BF63" s="896"/>
      <c r="BG63" s="896"/>
      <c r="BH63" s="896"/>
      <c r="BI63" s="897"/>
      <c r="BJ63" s="898" t="s">
        <v>409</v>
      </c>
      <c r="BK63" s="899"/>
      <c r="BL63" s="899"/>
      <c r="BM63" s="899"/>
      <c r="BN63" s="900"/>
      <c r="BO63" s="265"/>
      <c r="BP63" s="265"/>
      <c r="BQ63" s="262">
        <v>57</v>
      </c>
      <c r="BR63" s="263"/>
      <c r="BS63" s="823"/>
      <c r="BT63" s="824"/>
      <c r="BU63" s="824"/>
      <c r="BV63" s="824"/>
      <c r="BW63" s="824"/>
      <c r="BX63" s="824"/>
      <c r="BY63" s="824"/>
      <c r="BZ63" s="824"/>
      <c r="CA63" s="824"/>
      <c r="CB63" s="824"/>
      <c r="CC63" s="824"/>
      <c r="CD63" s="824"/>
      <c r="CE63" s="824"/>
      <c r="CF63" s="824"/>
      <c r="CG63" s="825"/>
      <c r="CH63" s="795"/>
      <c r="CI63" s="796"/>
      <c r="CJ63" s="796"/>
      <c r="CK63" s="796"/>
      <c r="CL63" s="797"/>
      <c r="CM63" s="795"/>
      <c r="CN63" s="796"/>
      <c r="CO63" s="796"/>
      <c r="CP63" s="796"/>
      <c r="CQ63" s="797"/>
      <c r="CR63" s="795"/>
      <c r="CS63" s="796"/>
      <c r="CT63" s="796"/>
      <c r="CU63" s="796"/>
      <c r="CV63" s="797"/>
      <c r="CW63" s="795"/>
      <c r="CX63" s="796"/>
      <c r="CY63" s="796"/>
      <c r="CZ63" s="796"/>
      <c r="DA63" s="797"/>
      <c r="DB63" s="795"/>
      <c r="DC63" s="796"/>
      <c r="DD63" s="796"/>
      <c r="DE63" s="796"/>
      <c r="DF63" s="797"/>
      <c r="DG63" s="795"/>
      <c r="DH63" s="796"/>
      <c r="DI63" s="796"/>
      <c r="DJ63" s="796"/>
      <c r="DK63" s="797"/>
      <c r="DL63" s="795"/>
      <c r="DM63" s="796"/>
      <c r="DN63" s="796"/>
      <c r="DO63" s="796"/>
      <c r="DP63" s="797"/>
      <c r="DQ63" s="795"/>
      <c r="DR63" s="796"/>
      <c r="DS63" s="796"/>
      <c r="DT63" s="796"/>
      <c r="DU63" s="797"/>
      <c r="DV63" s="798"/>
      <c r="DW63" s="799"/>
      <c r="DX63" s="799"/>
      <c r="DY63" s="799"/>
      <c r="DZ63" s="80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23"/>
      <c r="BT64" s="824"/>
      <c r="BU64" s="824"/>
      <c r="BV64" s="824"/>
      <c r="BW64" s="824"/>
      <c r="BX64" s="824"/>
      <c r="BY64" s="824"/>
      <c r="BZ64" s="824"/>
      <c r="CA64" s="824"/>
      <c r="CB64" s="824"/>
      <c r="CC64" s="824"/>
      <c r="CD64" s="824"/>
      <c r="CE64" s="824"/>
      <c r="CF64" s="824"/>
      <c r="CG64" s="825"/>
      <c r="CH64" s="795"/>
      <c r="CI64" s="796"/>
      <c r="CJ64" s="796"/>
      <c r="CK64" s="796"/>
      <c r="CL64" s="797"/>
      <c r="CM64" s="795"/>
      <c r="CN64" s="796"/>
      <c r="CO64" s="796"/>
      <c r="CP64" s="796"/>
      <c r="CQ64" s="797"/>
      <c r="CR64" s="795"/>
      <c r="CS64" s="796"/>
      <c r="CT64" s="796"/>
      <c r="CU64" s="796"/>
      <c r="CV64" s="797"/>
      <c r="CW64" s="795"/>
      <c r="CX64" s="796"/>
      <c r="CY64" s="796"/>
      <c r="CZ64" s="796"/>
      <c r="DA64" s="797"/>
      <c r="DB64" s="795"/>
      <c r="DC64" s="796"/>
      <c r="DD64" s="796"/>
      <c r="DE64" s="796"/>
      <c r="DF64" s="797"/>
      <c r="DG64" s="795"/>
      <c r="DH64" s="796"/>
      <c r="DI64" s="796"/>
      <c r="DJ64" s="796"/>
      <c r="DK64" s="797"/>
      <c r="DL64" s="795"/>
      <c r="DM64" s="796"/>
      <c r="DN64" s="796"/>
      <c r="DO64" s="796"/>
      <c r="DP64" s="797"/>
      <c r="DQ64" s="795"/>
      <c r="DR64" s="796"/>
      <c r="DS64" s="796"/>
      <c r="DT64" s="796"/>
      <c r="DU64" s="797"/>
      <c r="DV64" s="798"/>
      <c r="DW64" s="799"/>
      <c r="DX64" s="799"/>
      <c r="DY64" s="799"/>
      <c r="DZ64" s="800"/>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23"/>
      <c r="BT65" s="824"/>
      <c r="BU65" s="824"/>
      <c r="BV65" s="824"/>
      <c r="BW65" s="824"/>
      <c r="BX65" s="824"/>
      <c r="BY65" s="824"/>
      <c r="BZ65" s="824"/>
      <c r="CA65" s="824"/>
      <c r="CB65" s="824"/>
      <c r="CC65" s="824"/>
      <c r="CD65" s="824"/>
      <c r="CE65" s="824"/>
      <c r="CF65" s="824"/>
      <c r="CG65" s="825"/>
      <c r="CH65" s="795"/>
      <c r="CI65" s="796"/>
      <c r="CJ65" s="796"/>
      <c r="CK65" s="796"/>
      <c r="CL65" s="797"/>
      <c r="CM65" s="795"/>
      <c r="CN65" s="796"/>
      <c r="CO65" s="796"/>
      <c r="CP65" s="796"/>
      <c r="CQ65" s="797"/>
      <c r="CR65" s="795"/>
      <c r="CS65" s="796"/>
      <c r="CT65" s="796"/>
      <c r="CU65" s="796"/>
      <c r="CV65" s="797"/>
      <c r="CW65" s="795"/>
      <c r="CX65" s="796"/>
      <c r="CY65" s="796"/>
      <c r="CZ65" s="796"/>
      <c r="DA65" s="797"/>
      <c r="DB65" s="795"/>
      <c r="DC65" s="796"/>
      <c r="DD65" s="796"/>
      <c r="DE65" s="796"/>
      <c r="DF65" s="797"/>
      <c r="DG65" s="795"/>
      <c r="DH65" s="796"/>
      <c r="DI65" s="796"/>
      <c r="DJ65" s="796"/>
      <c r="DK65" s="797"/>
      <c r="DL65" s="795"/>
      <c r="DM65" s="796"/>
      <c r="DN65" s="796"/>
      <c r="DO65" s="796"/>
      <c r="DP65" s="797"/>
      <c r="DQ65" s="795"/>
      <c r="DR65" s="796"/>
      <c r="DS65" s="796"/>
      <c r="DT65" s="796"/>
      <c r="DU65" s="797"/>
      <c r="DV65" s="798"/>
      <c r="DW65" s="799"/>
      <c r="DX65" s="799"/>
      <c r="DY65" s="799"/>
      <c r="DZ65" s="800"/>
      <c r="EA65" s="246"/>
    </row>
    <row r="66" spans="1:131" s="247" customFormat="1" ht="26.25" customHeight="1" x14ac:dyDescent="0.15">
      <c r="A66" s="789" t="s">
        <v>411</v>
      </c>
      <c r="B66" s="790"/>
      <c r="C66" s="790"/>
      <c r="D66" s="790"/>
      <c r="E66" s="790"/>
      <c r="F66" s="790"/>
      <c r="G66" s="790"/>
      <c r="H66" s="790"/>
      <c r="I66" s="790"/>
      <c r="J66" s="790"/>
      <c r="K66" s="790"/>
      <c r="L66" s="790"/>
      <c r="M66" s="790"/>
      <c r="N66" s="790"/>
      <c r="O66" s="790"/>
      <c r="P66" s="791"/>
      <c r="Q66" s="766" t="s">
        <v>412</v>
      </c>
      <c r="R66" s="767"/>
      <c r="S66" s="767"/>
      <c r="T66" s="767"/>
      <c r="U66" s="768"/>
      <c r="V66" s="766" t="s">
        <v>413</v>
      </c>
      <c r="W66" s="767"/>
      <c r="X66" s="767"/>
      <c r="Y66" s="767"/>
      <c r="Z66" s="768"/>
      <c r="AA66" s="766" t="s">
        <v>414</v>
      </c>
      <c r="AB66" s="767"/>
      <c r="AC66" s="767"/>
      <c r="AD66" s="767"/>
      <c r="AE66" s="768"/>
      <c r="AF66" s="901" t="s">
        <v>415</v>
      </c>
      <c r="AG66" s="862"/>
      <c r="AH66" s="862"/>
      <c r="AI66" s="862"/>
      <c r="AJ66" s="902"/>
      <c r="AK66" s="766" t="s">
        <v>416</v>
      </c>
      <c r="AL66" s="790"/>
      <c r="AM66" s="790"/>
      <c r="AN66" s="790"/>
      <c r="AO66" s="791"/>
      <c r="AP66" s="766" t="s">
        <v>417</v>
      </c>
      <c r="AQ66" s="767"/>
      <c r="AR66" s="767"/>
      <c r="AS66" s="767"/>
      <c r="AT66" s="768"/>
      <c r="AU66" s="766" t="s">
        <v>418</v>
      </c>
      <c r="AV66" s="767"/>
      <c r="AW66" s="767"/>
      <c r="AX66" s="767"/>
      <c r="AY66" s="768"/>
      <c r="AZ66" s="766" t="s">
        <v>377</v>
      </c>
      <c r="BA66" s="767"/>
      <c r="BB66" s="767"/>
      <c r="BC66" s="767"/>
      <c r="BD66" s="778"/>
      <c r="BE66" s="265"/>
      <c r="BF66" s="265"/>
      <c r="BG66" s="265"/>
      <c r="BH66" s="265"/>
      <c r="BI66" s="265"/>
      <c r="BJ66" s="265"/>
      <c r="BK66" s="265"/>
      <c r="BL66" s="265"/>
      <c r="BM66" s="265"/>
      <c r="BN66" s="265"/>
      <c r="BO66" s="265"/>
      <c r="BP66" s="265"/>
      <c r="BQ66" s="262">
        <v>60</v>
      </c>
      <c r="BR66" s="267"/>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6"/>
    </row>
    <row r="67" spans="1:131" s="247" customFormat="1" ht="26.25" customHeight="1" thickBot="1" x14ac:dyDescent="0.2">
      <c r="A67" s="792"/>
      <c r="B67" s="793"/>
      <c r="C67" s="793"/>
      <c r="D67" s="793"/>
      <c r="E67" s="793"/>
      <c r="F67" s="793"/>
      <c r="G67" s="793"/>
      <c r="H67" s="793"/>
      <c r="I67" s="793"/>
      <c r="J67" s="793"/>
      <c r="K67" s="793"/>
      <c r="L67" s="793"/>
      <c r="M67" s="793"/>
      <c r="N67" s="793"/>
      <c r="O67" s="793"/>
      <c r="P67" s="794"/>
      <c r="Q67" s="769"/>
      <c r="R67" s="770"/>
      <c r="S67" s="770"/>
      <c r="T67" s="770"/>
      <c r="U67" s="771"/>
      <c r="V67" s="769"/>
      <c r="W67" s="770"/>
      <c r="X67" s="770"/>
      <c r="Y67" s="770"/>
      <c r="Z67" s="771"/>
      <c r="AA67" s="769"/>
      <c r="AB67" s="770"/>
      <c r="AC67" s="770"/>
      <c r="AD67" s="770"/>
      <c r="AE67" s="771"/>
      <c r="AF67" s="903"/>
      <c r="AG67" s="865"/>
      <c r="AH67" s="865"/>
      <c r="AI67" s="865"/>
      <c r="AJ67" s="904"/>
      <c r="AK67" s="905"/>
      <c r="AL67" s="793"/>
      <c r="AM67" s="793"/>
      <c r="AN67" s="793"/>
      <c r="AO67" s="794"/>
      <c r="AP67" s="769"/>
      <c r="AQ67" s="770"/>
      <c r="AR67" s="770"/>
      <c r="AS67" s="770"/>
      <c r="AT67" s="771"/>
      <c r="AU67" s="769"/>
      <c r="AV67" s="770"/>
      <c r="AW67" s="770"/>
      <c r="AX67" s="770"/>
      <c r="AY67" s="771"/>
      <c r="AZ67" s="769"/>
      <c r="BA67" s="770"/>
      <c r="BB67" s="770"/>
      <c r="BC67" s="770"/>
      <c r="BD67" s="779"/>
      <c r="BE67" s="265"/>
      <c r="BF67" s="265"/>
      <c r="BG67" s="265"/>
      <c r="BH67" s="265"/>
      <c r="BI67" s="265"/>
      <c r="BJ67" s="265"/>
      <c r="BK67" s="265"/>
      <c r="BL67" s="265"/>
      <c r="BM67" s="265"/>
      <c r="BN67" s="265"/>
      <c r="BO67" s="265"/>
      <c r="BP67" s="265"/>
      <c r="BQ67" s="262">
        <v>61</v>
      </c>
      <c r="BR67" s="267"/>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6"/>
    </row>
    <row r="68" spans="1:131" s="247" customFormat="1" ht="26.25" customHeight="1" thickTop="1" x14ac:dyDescent="0.15">
      <c r="A68" s="258">
        <v>1</v>
      </c>
      <c r="B68" s="919" t="s">
        <v>585</v>
      </c>
      <c r="C68" s="920"/>
      <c r="D68" s="920"/>
      <c r="E68" s="920"/>
      <c r="F68" s="920"/>
      <c r="G68" s="920"/>
      <c r="H68" s="920"/>
      <c r="I68" s="920"/>
      <c r="J68" s="920"/>
      <c r="K68" s="920"/>
      <c r="L68" s="920"/>
      <c r="M68" s="920"/>
      <c r="N68" s="920"/>
      <c r="O68" s="920"/>
      <c r="P68" s="921"/>
      <c r="Q68" s="918">
        <v>12373</v>
      </c>
      <c r="R68" s="915"/>
      <c r="S68" s="915"/>
      <c r="T68" s="915"/>
      <c r="U68" s="915"/>
      <c r="V68" s="915">
        <v>12413</v>
      </c>
      <c r="W68" s="915"/>
      <c r="X68" s="915"/>
      <c r="Y68" s="915"/>
      <c r="Z68" s="915"/>
      <c r="AA68" s="915">
        <v>-40</v>
      </c>
      <c r="AB68" s="915"/>
      <c r="AC68" s="915"/>
      <c r="AD68" s="915"/>
      <c r="AE68" s="915"/>
      <c r="AF68" s="915">
        <v>465</v>
      </c>
      <c r="AG68" s="915"/>
      <c r="AH68" s="915"/>
      <c r="AI68" s="915"/>
      <c r="AJ68" s="915"/>
      <c r="AK68" s="915">
        <v>1967</v>
      </c>
      <c r="AL68" s="915"/>
      <c r="AM68" s="915"/>
      <c r="AN68" s="915"/>
      <c r="AO68" s="915"/>
      <c r="AP68" s="915">
        <v>4638</v>
      </c>
      <c r="AQ68" s="915"/>
      <c r="AR68" s="915"/>
      <c r="AS68" s="915"/>
      <c r="AT68" s="915"/>
      <c r="AU68" s="915">
        <v>86</v>
      </c>
      <c r="AV68" s="915"/>
      <c r="AW68" s="915"/>
      <c r="AX68" s="915"/>
      <c r="AY68" s="915"/>
      <c r="AZ68" s="916"/>
      <c r="BA68" s="916"/>
      <c r="BB68" s="916"/>
      <c r="BC68" s="916"/>
      <c r="BD68" s="917"/>
      <c r="BE68" s="265"/>
      <c r="BF68" s="265"/>
      <c r="BG68" s="265"/>
      <c r="BH68" s="265"/>
      <c r="BI68" s="265"/>
      <c r="BJ68" s="265"/>
      <c r="BK68" s="265"/>
      <c r="BL68" s="265"/>
      <c r="BM68" s="265"/>
      <c r="BN68" s="265"/>
      <c r="BO68" s="265"/>
      <c r="BP68" s="265"/>
      <c r="BQ68" s="262">
        <v>62</v>
      </c>
      <c r="BR68" s="267"/>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6"/>
    </row>
    <row r="69" spans="1:131" s="247" customFormat="1" ht="26.25" customHeight="1" x14ac:dyDescent="0.15">
      <c r="A69" s="261">
        <v>2</v>
      </c>
      <c r="B69" s="763" t="s">
        <v>586</v>
      </c>
      <c r="C69" s="764"/>
      <c r="D69" s="764"/>
      <c r="E69" s="764"/>
      <c r="F69" s="764"/>
      <c r="G69" s="764"/>
      <c r="H69" s="764"/>
      <c r="I69" s="764"/>
      <c r="J69" s="764"/>
      <c r="K69" s="764"/>
      <c r="L69" s="764"/>
      <c r="M69" s="764"/>
      <c r="N69" s="764"/>
      <c r="O69" s="764"/>
      <c r="P69" s="765"/>
      <c r="Q69" s="922">
        <v>5726</v>
      </c>
      <c r="R69" s="880"/>
      <c r="S69" s="880"/>
      <c r="T69" s="880"/>
      <c r="U69" s="880"/>
      <c r="V69" s="880">
        <v>5666</v>
      </c>
      <c r="W69" s="880"/>
      <c r="X69" s="880"/>
      <c r="Y69" s="880"/>
      <c r="Z69" s="880"/>
      <c r="AA69" s="880">
        <v>60</v>
      </c>
      <c r="AB69" s="880"/>
      <c r="AC69" s="880"/>
      <c r="AD69" s="880"/>
      <c r="AE69" s="880"/>
      <c r="AF69" s="880">
        <v>60</v>
      </c>
      <c r="AG69" s="880"/>
      <c r="AH69" s="880"/>
      <c r="AI69" s="880"/>
      <c r="AJ69" s="880"/>
      <c r="AK69" s="880">
        <v>28</v>
      </c>
      <c r="AL69" s="880"/>
      <c r="AM69" s="880"/>
      <c r="AN69" s="880"/>
      <c r="AO69" s="880"/>
      <c r="AP69" s="880">
        <v>1578</v>
      </c>
      <c r="AQ69" s="880"/>
      <c r="AR69" s="880"/>
      <c r="AS69" s="880"/>
      <c r="AT69" s="880"/>
      <c r="AU69" s="880">
        <v>94</v>
      </c>
      <c r="AV69" s="880"/>
      <c r="AW69" s="880"/>
      <c r="AX69" s="880"/>
      <c r="AY69" s="880"/>
      <c r="AZ69" s="923"/>
      <c r="BA69" s="923"/>
      <c r="BB69" s="923"/>
      <c r="BC69" s="923"/>
      <c r="BD69" s="924"/>
      <c r="BE69" s="265"/>
      <c r="BF69" s="265"/>
      <c r="BG69" s="265"/>
      <c r="BH69" s="265"/>
      <c r="BI69" s="265"/>
      <c r="BJ69" s="265"/>
      <c r="BK69" s="265"/>
      <c r="BL69" s="265"/>
      <c r="BM69" s="265"/>
      <c r="BN69" s="265"/>
      <c r="BO69" s="265"/>
      <c r="BP69" s="265"/>
      <c r="BQ69" s="262">
        <v>63</v>
      </c>
      <c r="BR69" s="267"/>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6"/>
    </row>
    <row r="70" spans="1:131" s="247" customFormat="1" ht="26.25" customHeight="1" x14ac:dyDescent="0.15">
      <c r="A70" s="261">
        <v>3</v>
      </c>
      <c r="B70" s="763" t="s">
        <v>587</v>
      </c>
      <c r="C70" s="764"/>
      <c r="D70" s="764"/>
      <c r="E70" s="764"/>
      <c r="F70" s="764"/>
      <c r="G70" s="764"/>
      <c r="H70" s="764"/>
      <c r="I70" s="764"/>
      <c r="J70" s="764"/>
      <c r="K70" s="764"/>
      <c r="L70" s="764"/>
      <c r="M70" s="764"/>
      <c r="N70" s="764"/>
      <c r="O70" s="764"/>
      <c r="P70" s="765"/>
      <c r="Q70" s="922">
        <v>534</v>
      </c>
      <c r="R70" s="880"/>
      <c r="S70" s="880"/>
      <c r="T70" s="880"/>
      <c r="U70" s="880"/>
      <c r="V70" s="880">
        <v>508</v>
      </c>
      <c r="W70" s="880"/>
      <c r="X70" s="880"/>
      <c r="Y70" s="880"/>
      <c r="Z70" s="880"/>
      <c r="AA70" s="880">
        <v>26</v>
      </c>
      <c r="AB70" s="880"/>
      <c r="AC70" s="880"/>
      <c r="AD70" s="880"/>
      <c r="AE70" s="880"/>
      <c r="AF70" s="880">
        <v>26</v>
      </c>
      <c r="AG70" s="880"/>
      <c r="AH70" s="880"/>
      <c r="AI70" s="880"/>
      <c r="AJ70" s="880"/>
      <c r="AK70" s="880">
        <v>5</v>
      </c>
      <c r="AL70" s="880"/>
      <c r="AM70" s="880"/>
      <c r="AN70" s="880"/>
      <c r="AO70" s="880"/>
      <c r="AP70" s="880" t="s">
        <v>584</v>
      </c>
      <c r="AQ70" s="880"/>
      <c r="AR70" s="880"/>
      <c r="AS70" s="880"/>
      <c r="AT70" s="880"/>
      <c r="AU70" s="880" t="s">
        <v>584</v>
      </c>
      <c r="AV70" s="880"/>
      <c r="AW70" s="880"/>
      <c r="AX70" s="880"/>
      <c r="AY70" s="880"/>
      <c r="AZ70" s="923"/>
      <c r="BA70" s="923"/>
      <c r="BB70" s="923"/>
      <c r="BC70" s="923"/>
      <c r="BD70" s="924"/>
      <c r="BE70" s="265"/>
      <c r="BF70" s="265"/>
      <c r="BG70" s="265"/>
      <c r="BH70" s="265"/>
      <c r="BI70" s="265"/>
      <c r="BJ70" s="265"/>
      <c r="BK70" s="265"/>
      <c r="BL70" s="265"/>
      <c r="BM70" s="265"/>
      <c r="BN70" s="265"/>
      <c r="BO70" s="265"/>
      <c r="BP70" s="265"/>
      <c r="BQ70" s="262">
        <v>64</v>
      </c>
      <c r="BR70" s="267"/>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6"/>
    </row>
    <row r="71" spans="1:131" s="247" customFormat="1" ht="26.25" customHeight="1" x14ac:dyDescent="0.15">
      <c r="A71" s="261">
        <v>4</v>
      </c>
      <c r="B71" s="763" t="s">
        <v>588</v>
      </c>
      <c r="C71" s="764"/>
      <c r="D71" s="764"/>
      <c r="E71" s="764"/>
      <c r="F71" s="764"/>
      <c r="G71" s="764"/>
      <c r="H71" s="764"/>
      <c r="I71" s="764"/>
      <c r="J71" s="764"/>
      <c r="K71" s="764"/>
      <c r="L71" s="764"/>
      <c r="M71" s="764"/>
      <c r="N71" s="764"/>
      <c r="O71" s="764"/>
      <c r="P71" s="765"/>
      <c r="Q71" s="922">
        <v>171935</v>
      </c>
      <c r="R71" s="880"/>
      <c r="S71" s="880"/>
      <c r="T71" s="880"/>
      <c r="U71" s="880"/>
      <c r="V71" s="880">
        <v>162213</v>
      </c>
      <c r="W71" s="880"/>
      <c r="X71" s="880"/>
      <c r="Y71" s="880"/>
      <c r="Z71" s="880"/>
      <c r="AA71" s="880">
        <v>9722</v>
      </c>
      <c r="AB71" s="880"/>
      <c r="AC71" s="880"/>
      <c r="AD71" s="880"/>
      <c r="AE71" s="880"/>
      <c r="AF71" s="880">
        <v>9719</v>
      </c>
      <c r="AG71" s="880"/>
      <c r="AH71" s="880"/>
      <c r="AI71" s="880"/>
      <c r="AJ71" s="880"/>
      <c r="AK71" s="880">
        <v>4660</v>
      </c>
      <c r="AL71" s="880"/>
      <c r="AM71" s="880"/>
      <c r="AN71" s="880"/>
      <c r="AO71" s="880"/>
      <c r="AP71" s="880" t="s">
        <v>584</v>
      </c>
      <c r="AQ71" s="880"/>
      <c r="AR71" s="880"/>
      <c r="AS71" s="880"/>
      <c r="AT71" s="880"/>
      <c r="AU71" s="880" t="s">
        <v>584</v>
      </c>
      <c r="AV71" s="880"/>
      <c r="AW71" s="880"/>
      <c r="AX71" s="880"/>
      <c r="AY71" s="880"/>
      <c r="AZ71" s="923"/>
      <c r="BA71" s="923"/>
      <c r="BB71" s="923"/>
      <c r="BC71" s="923"/>
      <c r="BD71" s="924"/>
      <c r="BE71" s="265"/>
      <c r="BF71" s="265"/>
      <c r="BG71" s="265"/>
      <c r="BH71" s="265"/>
      <c r="BI71" s="265"/>
      <c r="BJ71" s="265"/>
      <c r="BK71" s="265"/>
      <c r="BL71" s="265"/>
      <c r="BM71" s="265"/>
      <c r="BN71" s="265"/>
      <c r="BO71" s="265"/>
      <c r="BP71" s="265"/>
      <c r="BQ71" s="262">
        <v>65</v>
      </c>
      <c r="BR71" s="267"/>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6"/>
    </row>
    <row r="72" spans="1:131" s="247" customFormat="1" ht="26.25" customHeight="1" x14ac:dyDescent="0.15">
      <c r="A72" s="261">
        <v>5</v>
      </c>
      <c r="B72" s="763" t="s">
        <v>589</v>
      </c>
      <c r="C72" s="764"/>
      <c r="D72" s="764"/>
      <c r="E72" s="764"/>
      <c r="F72" s="764"/>
      <c r="G72" s="764"/>
      <c r="H72" s="764"/>
      <c r="I72" s="764"/>
      <c r="J72" s="764"/>
      <c r="K72" s="764"/>
      <c r="L72" s="764"/>
      <c r="M72" s="764"/>
      <c r="N72" s="764"/>
      <c r="O72" s="764"/>
      <c r="P72" s="765"/>
      <c r="Q72" s="922">
        <v>704</v>
      </c>
      <c r="R72" s="880"/>
      <c r="S72" s="880"/>
      <c r="T72" s="880"/>
      <c r="U72" s="880"/>
      <c r="V72" s="880">
        <v>685</v>
      </c>
      <c r="W72" s="880"/>
      <c r="X72" s="880"/>
      <c r="Y72" s="880"/>
      <c r="Z72" s="880"/>
      <c r="AA72" s="880">
        <v>19</v>
      </c>
      <c r="AB72" s="880"/>
      <c r="AC72" s="880"/>
      <c r="AD72" s="880"/>
      <c r="AE72" s="880"/>
      <c r="AF72" s="880">
        <v>19</v>
      </c>
      <c r="AG72" s="880"/>
      <c r="AH72" s="880"/>
      <c r="AI72" s="880"/>
      <c r="AJ72" s="880"/>
      <c r="AK72" s="880">
        <v>14</v>
      </c>
      <c r="AL72" s="880"/>
      <c r="AM72" s="880"/>
      <c r="AN72" s="880"/>
      <c r="AO72" s="880"/>
      <c r="AP72" s="880" t="s">
        <v>584</v>
      </c>
      <c r="AQ72" s="880"/>
      <c r="AR72" s="880"/>
      <c r="AS72" s="880"/>
      <c r="AT72" s="880"/>
      <c r="AU72" s="880" t="s">
        <v>584</v>
      </c>
      <c r="AV72" s="880"/>
      <c r="AW72" s="880"/>
      <c r="AX72" s="880"/>
      <c r="AY72" s="880"/>
      <c r="AZ72" s="923"/>
      <c r="BA72" s="923"/>
      <c r="BB72" s="923"/>
      <c r="BC72" s="923"/>
      <c r="BD72" s="924"/>
      <c r="BE72" s="265"/>
      <c r="BF72" s="265"/>
      <c r="BG72" s="265"/>
      <c r="BH72" s="265"/>
      <c r="BI72" s="265"/>
      <c r="BJ72" s="265"/>
      <c r="BK72" s="265"/>
      <c r="BL72" s="265"/>
      <c r="BM72" s="265"/>
      <c r="BN72" s="265"/>
      <c r="BO72" s="265"/>
      <c r="BP72" s="265"/>
      <c r="BQ72" s="262">
        <v>66</v>
      </c>
      <c r="BR72" s="267"/>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6"/>
    </row>
    <row r="73" spans="1:131" s="247" customFormat="1" ht="26.25" customHeight="1" x14ac:dyDescent="0.15">
      <c r="A73" s="261">
        <v>6</v>
      </c>
      <c r="B73" s="763" t="s">
        <v>590</v>
      </c>
      <c r="C73" s="764"/>
      <c r="D73" s="764"/>
      <c r="E73" s="764"/>
      <c r="F73" s="764"/>
      <c r="G73" s="764"/>
      <c r="H73" s="764"/>
      <c r="I73" s="764"/>
      <c r="J73" s="764"/>
      <c r="K73" s="764"/>
      <c r="L73" s="764"/>
      <c r="M73" s="764"/>
      <c r="N73" s="764"/>
      <c r="O73" s="764"/>
      <c r="P73" s="765"/>
      <c r="Q73" s="922">
        <v>148</v>
      </c>
      <c r="R73" s="880"/>
      <c r="S73" s="880"/>
      <c r="T73" s="880"/>
      <c r="U73" s="880"/>
      <c r="V73" s="880">
        <v>143</v>
      </c>
      <c r="W73" s="880"/>
      <c r="X73" s="880"/>
      <c r="Y73" s="880"/>
      <c r="Z73" s="880"/>
      <c r="AA73" s="880">
        <v>6</v>
      </c>
      <c r="AB73" s="880"/>
      <c r="AC73" s="880"/>
      <c r="AD73" s="880"/>
      <c r="AE73" s="880"/>
      <c r="AF73" s="880">
        <v>6</v>
      </c>
      <c r="AG73" s="880"/>
      <c r="AH73" s="880"/>
      <c r="AI73" s="880"/>
      <c r="AJ73" s="880"/>
      <c r="AK73" s="880"/>
      <c r="AL73" s="880"/>
      <c r="AM73" s="880"/>
      <c r="AN73" s="880"/>
      <c r="AO73" s="880"/>
      <c r="AP73" s="880" t="s">
        <v>584</v>
      </c>
      <c r="AQ73" s="880"/>
      <c r="AR73" s="880"/>
      <c r="AS73" s="880"/>
      <c r="AT73" s="880"/>
      <c r="AU73" s="880" t="s">
        <v>584</v>
      </c>
      <c r="AV73" s="880"/>
      <c r="AW73" s="880"/>
      <c r="AX73" s="880"/>
      <c r="AY73" s="880"/>
      <c r="AZ73" s="923"/>
      <c r="BA73" s="923"/>
      <c r="BB73" s="923"/>
      <c r="BC73" s="923"/>
      <c r="BD73" s="924"/>
      <c r="BE73" s="265"/>
      <c r="BF73" s="265"/>
      <c r="BG73" s="265"/>
      <c r="BH73" s="265"/>
      <c r="BI73" s="265"/>
      <c r="BJ73" s="265"/>
      <c r="BK73" s="265"/>
      <c r="BL73" s="265"/>
      <c r="BM73" s="265"/>
      <c r="BN73" s="265"/>
      <c r="BO73" s="265"/>
      <c r="BP73" s="265"/>
      <c r="BQ73" s="262">
        <v>67</v>
      </c>
      <c r="BR73" s="267"/>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6"/>
    </row>
    <row r="74" spans="1:131" s="247" customFormat="1" ht="26.25" customHeight="1" x14ac:dyDescent="0.15">
      <c r="A74" s="261">
        <v>7</v>
      </c>
      <c r="B74" s="763" t="s">
        <v>591</v>
      </c>
      <c r="C74" s="764"/>
      <c r="D74" s="764"/>
      <c r="E74" s="764"/>
      <c r="F74" s="764"/>
      <c r="G74" s="764"/>
      <c r="H74" s="764"/>
      <c r="I74" s="764"/>
      <c r="J74" s="764"/>
      <c r="K74" s="764"/>
      <c r="L74" s="764"/>
      <c r="M74" s="764"/>
      <c r="N74" s="764"/>
      <c r="O74" s="764"/>
      <c r="P74" s="765"/>
      <c r="Q74" s="922">
        <v>9867</v>
      </c>
      <c r="R74" s="880"/>
      <c r="S74" s="880"/>
      <c r="T74" s="880"/>
      <c r="U74" s="880"/>
      <c r="V74" s="880">
        <v>6844</v>
      </c>
      <c r="W74" s="880"/>
      <c r="X74" s="880"/>
      <c r="Y74" s="880"/>
      <c r="Z74" s="880"/>
      <c r="AA74" s="880">
        <v>3023</v>
      </c>
      <c r="AB74" s="880"/>
      <c r="AC74" s="880"/>
      <c r="AD74" s="880"/>
      <c r="AE74" s="880"/>
      <c r="AF74" s="880">
        <v>3023</v>
      </c>
      <c r="AG74" s="880"/>
      <c r="AH74" s="880"/>
      <c r="AI74" s="880"/>
      <c r="AJ74" s="880"/>
      <c r="AK74" s="880" t="s">
        <v>592</v>
      </c>
      <c r="AL74" s="880"/>
      <c r="AM74" s="880"/>
      <c r="AN74" s="880"/>
      <c r="AO74" s="880"/>
      <c r="AP74" s="880" t="s">
        <v>584</v>
      </c>
      <c r="AQ74" s="880"/>
      <c r="AR74" s="880"/>
      <c r="AS74" s="880"/>
      <c r="AT74" s="880"/>
      <c r="AU74" s="880" t="s">
        <v>584</v>
      </c>
      <c r="AV74" s="880"/>
      <c r="AW74" s="880"/>
      <c r="AX74" s="880"/>
      <c r="AY74" s="880"/>
      <c r="AZ74" s="923"/>
      <c r="BA74" s="923"/>
      <c r="BB74" s="923"/>
      <c r="BC74" s="923"/>
      <c r="BD74" s="924"/>
      <c r="BE74" s="265"/>
      <c r="BF74" s="265"/>
      <c r="BG74" s="265"/>
      <c r="BH74" s="265"/>
      <c r="BI74" s="265"/>
      <c r="BJ74" s="265"/>
      <c r="BK74" s="265"/>
      <c r="BL74" s="265"/>
      <c r="BM74" s="265"/>
      <c r="BN74" s="265"/>
      <c r="BO74" s="265"/>
      <c r="BP74" s="265"/>
      <c r="BQ74" s="262">
        <v>68</v>
      </c>
      <c r="BR74" s="267"/>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6"/>
    </row>
    <row r="75" spans="1:131" s="247" customFormat="1" ht="26.25" customHeight="1" x14ac:dyDescent="0.15">
      <c r="A75" s="261">
        <v>8</v>
      </c>
      <c r="B75" s="763"/>
      <c r="C75" s="764"/>
      <c r="D75" s="764"/>
      <c r="E75" s="764"/>
      <c r="F75" s="764"/>
      <c r="G75" s="764"/>
      <c r="H75" s="764"/>
      <c r="I75" s="764"/>
      <c r="J75" s="764"/>
      <c r="K75" s="764"/>
      <c r="L75" s="764"/>
      <c r="M75" s="764"/>
      <c r="N75" s="764"/>
      <c r="O75" s="764"/>
      <c r="P75" s="765"/>
      <c r="Q75" s="927"/>
      <c r="R75" s="926"/>
      <c r="S75" s="926"/>
      <c r="T75" s="926"/>
      <c r="U75" s="879"/>
      <c r="V75" s="925"/>
      <c r="W75" s="926"/>
      <c r="X75" s="926"/>
      <c r="Y75" s="926"/>
      <c r="Z75" s="879"/>
      <c r="AA75" s="925"/>
      <c r="AB75" s="926"/>
      <c r="AC75" s="926"/>
      <c r="AD75" s="926"/>
      <c r="AE75" s="879"/>
      <c r="AF75" s="925"/>
      <c r="AG75" s="926"/>
      <c r="AH75" s="926"/>
      <c r="AI75" s="926"/>
      <c r="AJ75" s="879"/>
      <c r="AK75" s="925"/>
      <c r="AL75" s="926"/>
      <c r="AM75" s="926"/>
      <c r="AN75" s="926"/>
      <c r="AO75" s="879"/>
      <c r="AP75" s="925"/>
      <c r="AQ75" s="926"/>
      <c r="AR75" s="926"/>
      <c r="AS75" s="926"/>
      <c r="AT75" s="879"/>
      <c r="AU75" s="925"/>
      <c r="AV75" s="926"/>
      <c r="AW75" s="926"/>
      <c r="AX75" s="926"/>
      <c r="AY75" s="879"/>
      <c r="AZ75" s="923"/>
      <c r="BA75" s="923"/>
      <c r="BB75" s="923"/>
      <c r="BC75" s="923"/>
      <c r="BD75" s="924"/>
      <c r="BE75" s="265"/>
      <c r="BF75" s="265"/>
      <c r="BG75" s="265"/>
      <c r="BH75" s="265"/>
      <c r="BI75" s="265"/>
      <c r="BJ75" s="265"/>
      <c r="BK75" s="265"/>
      <c r="BL75" s="265"/>
      <c r="BM75" s="265"/>
      <c r="BN75" s="265"/>
      <c r="BO75" s="265"/>
      <c r="BP75" s="265"/>
      <c r="BQ75" s="262">
        <v>69</v>
      </c>
      <c r="BR75" s="267"/>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6"/>
    </row>
    <row r="76" spans="1:131" s="247" customFormat="1" ht="26.25" customHeight="1" x14ac:dyDescent="0.15">
      <c r="A76" s="261">
        <v>9</v>
      </c>
      <c r="B76" s="763"/>
      <c r="C76" s="764"/>
      <c r="D76" s="764"/>
      <c r="E76" s="764"/>
      <c r="F76" s="764"/>
      <c r="G76" s="764"/>
      <c r="H76" s="764"/>
      <c r="I76" s="764"/>
      <c r="J76" s="764"/>
      <c r="K76" s="764"/>
      <c r="L76" s="764"/>
      <c r="M76" s="764"/>
      <c r="N76" s="764"/>
      <c r="O76" s="764"/>
      <c r="P76" s="765"/>
      <c r="Q76" s="927"/>
      <c r="R76" s="926"/>
      <c r="S76" s="926"/>
      <c r="T76" s="926"/>
      <c r="U76" s="879"/>
      <c r="V76" s="925"/>
      <c r="W76" s="926"/>
      <c r="X76" s="926"/>
      <c r="Y76" s="926"/>
      <c r="Z76" s="879"/>
      <c r="AA76" s="925"/>
      <c r="AB76" s="926"/>
      <c r="AC76" s="926"/>
      <c r="AD76" s="926"/>
      <c r="AE76" s="879"/>
      <c r="AF76" s="925"/>
      <c r="AG76" s="926"/>
      <c r="AH76" s="926"/>
      <c r="AI76" s="926"/>
      <c r="AJ76" s="879"/>
      <c r="AK76" s="925"/>
      <c r="AL76" s="926"/>
      <c r="AM76" s="926"/>
      <c r="AN76" s="926"/>
      <c r="AO76" s="879"/>
      <c r="AP76" s="925"/>
      <c r="AQ76" s="926"/>
      <c r="AR76" s="926"/>
      <c r="AS76" s="926"/>
      <c r="AT76" s="879"/>
      <c r="AU76" s="925"/>
      <c r="AV76" s="926"/>
      <c r="AW76" s="926"/>
      <c r="AX76" s="926"/>
      <c r="AY76" s="879"/>
      <c r="AZ76" s="923"/>
      <c r="BA76" s="923"/>
      <c r="BB76" s="923"/>
      <c r="BC76" s="923"/>
      <c r="BD76" s="924"/>
      <c r="BE76" s="265"/>
      <c r="BF76" s="265"/>
      <c r="BG76" s="265"/>
      <c r="BH76" s="265"/>
      <c r="BI76" s="265"/>
      <c r="BJ76" s="265"/>
      <c r="BK76" s="265"/>
      <c r="BL76" s="265"/>
      <c r="BM76" s="265"/>
      <c r="BN76" s="265"/>
      <c r="BO76" s="265"/>
      <c r="BP76" s="265"/>
      <c r="BQ76" s="262">
        <v>70</v>
      </c>
      <c r="BR76" s="267"/>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6"/>
    </row>
    <row r="77" spans="1:131" s="247" customFormat="1" ht="26.25" customHeight="1" x14ac:dyDescent="0.15">
      <c r="A77" s="261">
        <v>10</v>
      </c>
      <c r="B77" s="763"/>
      <c r="C77" s="764"/>
      <c r="D77" s="764"/>
      <c r="E77" s="764"/>
      <c r="F77" s="764"/>
      <c r="G77" s="764"/>
      <c r="H77" s="764"/>
      <c r="I77" s="764"/>
      <c r="J77" s="764"/>
      <c r="K77" s="764"/>
      <c r="L77" s="764"/>
      <c r="M77" s="764"/>
      <c r="N77" s="764"/>
      <c r="O77" s="764"/>
      <c r="P77" s="765"/>
      <c r="Q77" s="927"/>
      <c r="R77" s="926"/>
      <c r="S77" s="926"/>
      <c r="T77" s="926"/>
      <c r="U77" s="879"/>
      <c r="V77" s="925"/>
      <c r="W77" s="926"/>
      <c r="X77" s="926"/>
      <c r="Y77" s="926"/>
      <c r="Z77" s="879"/>
      <c r="AA77" s="925"/>
      <c r="AB77" s="926"/>
      <c r="AC77" s="926"/>
      <c r="AD77" s="926"/>
      <c r="AE77" s="879"/>
      <c r="AF77" s="925"/>
      <c r="AG77" s="926"/>
      <c r="AH77" s="926"/>
      <c r="AI77" s="926"/>
      <c r="AJ77" s="879"/>
      <c r="AK77" s="925"/>
      <c r="AL77" s="926"/>
      <c r="AM77" s="926"/>
      <c r="AN77" s="926"/>
      <c r="AO77" s="879"/>
      <c r="AP77" s="925"/>
      <c r="AQ77" s="926"/>
      <c r="AR77" s="926"/>
      <c r="AS77" s="926"/>
      <c r="AT77" s="879"/>
      <c r="AU77" s="925"/>
      <c r="AV77" s="926"/>
      <c r="AW77" s="926"/>
      <c r="AX77" s="926"/>
      <c r="AY77" s="879"/>
      <c r="AZ77" s="923"/>
      <c r="BA77" s="923"/>
      <c r="BB77" s="923"/>
      <c r="BC77" s="923"/>
      <c r="BD77" s="924"/>
      <c r="BE77" s="265"/>
      <c r="BF77" s="265"/>
      <c r="BG77" s="265"/>
      <c r="BH77" s="265"/>
      <c r="BI77" s="265"/>
      <c r="BJ77" s="265"/>
      <c r="BK77" s="265"/>
      <c r="BL77" s="265"/>
      <c r="BM77" s="265"/>
      <c r="BN77" s="265"/>
      <c r="BO77" s="265"/>
      <c r="BP77" s="265"/>
      <c r="BQ77" s="262">
        <v>71</v>
      </c>
      <c r="BR77" s="267"/>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6"/>
    </row>
    <row r="78" spans="1:131" s="247" customFormat="1" ht="26.25" customHeight="1" x14ac:dyDescent="0.15">
      <c r="A78" s="261">
        <v>11</v>
      </c>
      <c r="B78" s="763"/>
      <c r="C78" s="764"/>
      <c r="D78" s="764"/>
      <c r="E78" s="764"/>
      <c r="F78" s="764"/>
      <c r="G78" s="764"/>
      <c r="H78" s="764"/>
      <c r="I78" s="764"/>
      <c r="J78" s="764"/>
      <c r="K78" s="764"/>
      <c r="L78" s="764"/>
      <c r="M78" s="764"/>
      <c r="N78" s="764"/>
      <c r="O78" s="764"/>
      <c r="P78" s="765"/>
      <c r="Q78" s="922"/>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923"/>
      <c r="BA78" s="923"/>
      <c r="BB78" s="923"/>
      <c r="BC78" s="923"/>
      <c r="BD78" s="924"/>
      <c r="BE78" s="265"/>
      <c r="BF78" s="265"/>
      <c r="BG78" s="265"/>
      <c r="BH78" s="265"/>
      <c r="BI78" s="265"/>
      <c r="BJ78" s="268"/>
      <c r="BK78" s="268"/>
      <c r="BL78" s="268"/>
      <c r="BM78" s="268"/>
      <c r="BN78" s="268"/>
      <c r="BO78" s="265"/>
      <c r="BP78" s="265"/>
      <c r="BQ78" s="262">
        <v>72</v>
      </c>
      <c r="BR78" s="267"/>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6"/>
    </row>
    <row r="79" spans="1:131" s="247" customFormat="1" ht="26.25" customHeight="1" x14ac:dyDescent="0.15">
      <c r="A79" s="261">
        <v>12</v>
      </c>
      <c r="B79" s="763"/>
      <c r="C79" s="764"/>
      <c r="D79" s="764"/>
      <c r="E79" s="764"/>
      <c r="F79" s="764"/>
      <c r="G79" s="764"/>
      <c r="H79" s="764"/>
      <c r="I79" s="764"/>
      <c r="J79" s="764"/>
      <c r="K79" s="764"/>
      <c r="L79" s="764"/>
      <c r="M79" s="764"/>
      <c r="N79" s="764"/>
      <c r="O79" s="764"/>
      <c r="P79" s="765"/>
      <c r="Q79" s="922"/>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923"/>
      <c r="BA79" s="923"/>
      <c r="BB79" s="923"/>
      <c r="BC79" s="923"/>
      <c r="BD79" s="924"/>
      <c r="BE79" s="265"/>
      <c r="BF79" s="265"/>
      <c r="BG79" s="265"/>
      <c r="BH79" s="265"/>
      <c r="BI79" s="265"/>
      <c r="BJ79" s="268"/>
      <c r="BK79" s="268"/>
      <c r="BL79" s="268"/>
      <c r="BM79" s="268"/>
      <c r="BN79" s="268"/>
      <c r="BO79" s="265"/>
      <c r="BP79" s="265"/>
      <c r="BQ79" s="262">
        <v>73</v>
      </c>
      <c r="BR79" s="267"/>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6"/>
    </row>
    <row r="80" spans="1:131" s="247" customFormat="1" ht="26.25" customHeight="1" x14ac:dyDescent="0.15">
      <c r="A80" s="261">
        <v>13</v>
      </c>
      <c r="B80" s="763"/>
      <c r="C80" s="764"/>
      <c r="D80" s="764"/>
      <c r="E80" s="764"/>
      <c r="F80" s="764"/>
      <c r="G80" s="764"/>
      <c r="H80" s="764"/>
      <c r="I80" s="764"/>
      <c r="J80" s="764"/>
      <c r="K80" s="764"/>
      <c r="L80" s="764"/>
      <c r="M80" s="764"/>
      <c r="N80" s="764"/>
      <c r="O80" s="764"/>
      <c r="P80" s="765"/>
      <c r="Q80" s="922"/>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923"/>
      <c r="BA80" s="923"/>
      <c r="BB80" s="923"/>
      <c r="BC80" s="923"/>
      <c r="BD80" s="924"/>
      <c r="BE80" s="265"/>
      <c r="BF80" s="265"/>
      <c r="BG80" s="265"/>
      <c r="BH80" s="265"/>
      <c r="BI80" s="265"/>
      <c r="BJ80" s="265"/>
      <c r="BK80" s="265"/>
      <c r="BL80" s="265"/>
      <c r="BM80" s="265"/>
      <c r="BN80" s="265"/>
      <c r="BO80" s="265"/>
      <c r="BP80" s="265"/>
      <c r="BQ80" s="262">
        <v>74</v>
      </c>
      <c r="BR80" s="267"/>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6"/>
    </row>
    <row r="81" spans="1:131" s="247" customFormat="1" ht="26.25" customHeight="1" x14ac:dyDescent="0.15">
      <c r="A81" s="261">
        <v>14</v>
      </c>
      <c r="B81" s="763"/>
      <c r="C81" s="764"/>
      <c r="D81" s="764"/>
      <c r="E81" s="764"/>
      <c r="F81" s="764"/>
      <c r="G81" s="764"/>
      <c r="H81" s="764"/>
      <c r="I81" s="764"/>
      <c r="J81" s="764"/>
      <c r="K81" s="764"/>
      <c r="L81" s="764"/>
      <c r="M81" s="764"/>
      <c r="N81" s="764"/>
      <c r="O81" s="764"/>
      <c r="P81" s="765"/>
      <c r="Q81" s="922"/>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923"/>
      <c r="BA81" s="923"/>
      <c r="BB81" s="923"/>
      <c r="BC81" s="923"/>
      <c r="BD81" s="924"/>
      <c r="BE81" s="265"/>
      <c r="BF81" s="265"/>
      <c r="BG81" s="265"/>
      <c r="BH81" s="265"/>
      <c r="BI81" s="265"/>
      <c r="BJ81" s="265"/>
      <c r="BK81" s="265"/>
      <c r="BL81" s="265"/>
      <c r="BM81" s="265"/>
      <c r="BN81" s="265"/>
      <c r="BO81" s="265"/>
      <c r="BP81" s="265"/>
      <c r="BQ81" s="262">
        <v>75</v>
      </c>
      <c r="BR81" s="267"/>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6"/>
    </row>
    <row r="82" spans="1:131" s="247" customFormat="1" ht="26.25" customHeight="1" x14ac:dyDescent="0.15">
      <c r="A82" s="261">
        <v>15</v>
      </c>
      <c r="B82" s="763"/>
      <c r="C82" s="764"/>
      <c r="D82" s="764"/>
      <c r="E82" s="764"/>
      <c r="F82" s="764"/>
      <c r="G82" s="764"/>
      <c r="H82" s="764"/>
      <c r="I82" s="764"/>
      <c r="J82" s="764"/>
      <c r="K82" s="764"/>
      <c r="L82" s="764"/>
      <c r="M82" s="764"/>
      <c r="N82" s="764"/>
      <c r="O82" s="764"/>
      <c r="P82" s="765"/>
      <c r="Q82" s="922"/>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923"/>
      <c r="BA82" s="923"/>
      <c r="BB82" s="923"/>
      <c r="BC82" s="923"/>
      <c r="BD82" s="924"/>
      <c r="BE82" s="265"/>
      <c r="BF82" s="265"/>
      <c r="BG82" s="265"/>
      <c r="BH82" s="265"/>
      <c r="BI82" s="265"/>
      <c r="BJ82" s="265"/>
      <c r="BK82" s="265"/>
      <c r="BL82" s="265"/>
      <c r="BM82" s="265"/>
      <c r="BN82" s="265"/>
      <c r="BO82" s="265"/>
      <c r="BP82" s="265"/>
      <c r="BQ82" s="262">
        <v>76</v>
      </c>
      <c r="BR82" s="267"/>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6"/>
    </row>
    <row r="83" spans="1:131" s="247" customFormat="1" ht="26.25" customHeight="1" x14ac:dyDescent="0.15">
      <c r="A83" s="261">
        <v>16</v>
      </c>
      <c r="B83" s="763"/>
      <c r="C83" s="764"/>
      <c r="D83" s="764"/>
      <c r="E83" s="764"/>
      <c r="F83" s="764"/>
      <c r="G83" s="764"/>
      <c r="H83" s="764"/>
      <c r="I83" s="764"/>
      <c r="J83" s="764"/>
      <c r="K83" s="764"/>
      <c r="L83" s="764"/>
      <c r="M83" s="764"/>
      <c r="N83" s="764"/>
      <c r="O83" s="764"/>
      <c r="P83" s="765"/>
      <c r="Q83" s="922"/>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923"/>
      <c r="BA83" s="923"/>
      <c r="BB83" s="923"/>
      <c r="BC83" s="923"/>
      <c r="BD83" s="924"/>
      <c r="BE83" s="265"/>
      <c r="BF83" s="265"/>
      <c r="BG83" s="265"/>
      <c r="BH83" s="265"/>
      <c r="BI83" s="265"/>
      <c r="BJ83" s="265"/>
      <c r="BK83" s="265"/>
      <c r="BL83" s="265"/>
      <c r="BM83" s="265"/>
      <c r="BN83" s="265"/>
      <c r="BO83" s="265"/>
      <c r="BP83" s="265"/>
      <c r="BQ83" s="262">
        <v>77</v>
      </c>
      <c r="BR83" s="267"/>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6"/>
    </row>
    <row r="84" spans="1:131" s="247" customFormat="1" ht="26.25" customHeight="1" x14ac:dyDescent="0.15">
      <c r="A84" s="261">
        <v>17</v>
      </c>
      <c r="B84" s="763"/>
      <c r="C84" s="764"/>
      <c r="D84" s="764"/>
      <c r="E84" s="764"/>
      <c r="F84" s="764"/>
      <c r="G84" s="764"/>
      <c r="H84" s="764"/>
      <c r="I84" s="764"/>
      <c r="J84" s="764"/>
      <c r="K84" s="764"/>
      <c r="L84" s="764"/>
      <c r="M84" s="764"/>
      <c r="N84" s="764"/>
      <c r="O84" s="764"/>
      <c r="P84" s="765"/>
      <c r="Q84" s="922"/>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923"/>
      <c r="BA84" s="923"/>
      <c r="BB84" s="923"/>
      <c r="BC84" s="923"/>
      <c r="BD84" s="924"/>
      <c r="BE84" s="265"/>
      <c r="BF84" s="265"/>
      <c r="BG84" s="265"/>
      <c r="BH84" s="265"/>
      <c r="BI84" s="265"/>
      <c r="BJ84" s="265"/>
      <c r="BK84" s="265"/>
      <c r="BL84" s="265"/>
      <c r="BM84" s="265"/>
      <c r="BN84" s="265"/>
      <c r="BO84" s="265"/>
      <c r="BP84" s="265"/>
      <c r="BQ84" s="262">
        <v>78</v>
      </c>
      <c r="BR84" s="267"/>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6"/>
    </row>
    <row r="85" spans="1:131" s="247" customFormat="1" ht="26.25" customHeight="1" x14ac:dyDescent="0.15">
      <c r="A85" s="261">
        <v>18</v>
      </c>
      <c r="B85" s="763"/>
      <c r="C85" s="764"/>
      <c r="D85" s="764"/>
      <c r="E85" s="764"/>
      <c r="F85" s="764"/>
      <c r="G85" s="764"/>
      <c r="H85" s="764"/>
      <c r="I85" s="764"/>
      <c r="J85" s="764"/>
      <c r="K85" s="764"/>
      <c r="L85" s="764"/>
      <c r="M85" s="764"/>
      <c r="N85" s="764"/>
      <c r="O85" s="764"/>
      <c r="P85" s="765"/>
      <c r="Q85" s="922"/>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923"/>
      <c r="BA85" s="923"/>
      <c r="BB85" s="923"/>
      <c r="BC85" s="923"/>
      <c r="BD85" s="924"/>
      <c r="BE85" s="265"/>
      <c r="BF85" s="265"/>
      <c r="BG85" s="265"/>
      <c r="BH85" s="265"/>
      <c r="BI85" s="265"/>
      <c r="BJ85" s="265"/>
      <c r="BK85" s="265"/>
      <c r="BL85" s="265"/>
      <c r="BM85" s="265"/>
      <c r="BN85" s="265"/>
      <c r="BO85" s="265"/>
      <c r="BP85" s="265"/>
      <c r="BQ85" s="262">
        <v>79</v>
      </c>
      <c r="BR85" s="267"/>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6"/>
    </row>
    <row r="86" spans="1:131" s="247" customFormat="1" ht="26.25" customHeight="1" x14ac:dyDescent="0.15">
      <c r="A86" s="261">
        <v>19</v>
      </c>
      <c r="B86" s="763"/>
      <c r="C86" s="764"/>
      <c r="D86" s="764"/>
      <c r="E86" s="764"/>
      <c r="F86" s="764"/>
      <c r="G86" s="764"/>
      <c r="H86" s="764"/>
      <c r="I86" s="764"/>
      <c r="J86" s="764"/>
      <c r="K86" s="764"/>
      <c r="L86" s="764"/>
      <c r="M86" s="764"/>
      <c r="N86" s="764"/>
      <c r="O86" s="764"/>
      <c r="P86" s="765"/>
      <c r="Q86" s="922"/>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923"/>
      <c r="BA86" s="923"/>
      <c r="BB86" s="923"/>
      <c r="BC86" s="923"/>
      <c r="BD86" s="924"/>
      <c r="BE86" s="265"/>
      <c r="BF86" s="265"/>
      <c r="BG86" s="265"/>
      <c r="BH86" s="265"/>
      <c r="BI86" s="265"/>
      <c r="BJ86" s="265"/>
      <c r="BK86" s="265"/>
      <c r="BL86" s="265"/>
      <c r="BM86" s="265"/>
      <c r="BN86" s="265"/>
      <c r="BO86" s="265"/>
      <c r="BP86" s="265"/>
      <c r="BQ86" s="262">
        <v>80</v>
      </c>
      <c r="BR86" s="267"/>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6"/>
    </row>
    <row r="87" spans="1:131" s="247" customFormat="1" ht="26.25" customHeight="1" x14ac:dyDescent="0.15">
      <c r="A87" s="269">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5"/>
      <c r="BF87" s="265"/>
      <c r="BG87" s="265"/>
      <c r="BH87" s="265"/>
      <c r="BI87" s="265"/>
      <c r="BJ87" s="265"/>
      <c r="BK87" s="265"/>
      <c r="BL87" s="265"/>
      <c r="BM87" s="265"/>
      <c r="BN87" s="265"/>
      <c r="BO87" s="265"/>
      <c r="BP87" s="265"/>
      <c r="BQ87" s="262">
        <v>81</v>
      </c>
      <c r="BR87" s="267"/>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6"/>
    </row>
    <row r="88" spans="1:131" s="247" customFormat="1" ht="26.25" customHeight="1" thickBot="1" x14ac:dyDescent="0.2">
      <c r="A88" s="264" t="s">
        <v>389</v>
      </c>
      <c r="B88" s="839" t="s">
        <v>419</v>
      </c>
      <c r="C88" s="840"/>
      <c r="D88" s="840"/>
      <c r="E88" s="840"/>
      <c r="F88" s="840"/>
      <c r="G88" s="840"/>
      <c r="H88" s="840"/>
      <c r="I88" s="840"/>
      <c r="J88" s="840"/>
      <c r="K88" s="840"/>
      <c r="L88" s="840"/>
      <c r="M88" s="840"/>
      <c r="N88" s="840"/>
      <c r="O88" s="840"/>
      <c r="P88" s="841"/>
      <c r="Q88" s="887"/>
      <c r="R88" s="888"/>
      <c r="S88" s="888"/>
      <c r="T88" s="888"/>
      <c r="U88" s="888"/>
      <c r="V88" s="888"/>
      <c r="W88" s="888"/>
      <c r="X88" s="888"/>
      <c r="Y88" s="888"/>
      <c r="Z88" s="888"/>
      <c r="AA88" s="888"/>
      <c r="AB88" s="888"/>
      <c r="AC88" s="888"/>
      <c r="AD88" s="888"/>
      <c r="AE88" s="888"/>
      <c r="AF88" s="891">
        <v>13318</v>
      </c>
      <c r="AG88" s="891"/>
      <c r="AH88" s="891"/>
      <c r="AI88" s="891"/>
      <c r="AJ88" s="891"/>
      <c r="AK88" s="888"/>
      <c r="AL88" s="888"/>
      <c r="AM88" s="888"/>
      <c r="AN88" s="888"/>
      <c r="AO88" s="888"/>
      <c r="AP88" s="891">
        <v>6216</v>
      </c>
      <c r="AQ88" s="891"/>
      <c r="AR88" s="891"/>
      <c r="AS88" s="891"/>
      <c r="AT88" s="891"/>
      <c r="AU88" s="891">
        <v>180</v>
      </c>
      <c r="AV88" s="891"/>
      <c r="AW88" s="891"/>
      <c r="AX88" s="891"/>
      <c r="AY88" s="891"/>
      <c r="AZ88" s="896"/>
      <c r="BA88" s="896"/>
      <c r="BB88" s="896"/>
      <c r="BC88" s="896"/>
      <c r="BD88" s="897"/>
      <c r="BE88" s="265"/>
      <c r="BF88" s="265"/>
      <c r="BG88" s="265"/>
      <c r="BH88" s="265"/>
      <c r="BI88" s="265"/>
      <c r="BJ88" s="265"/>
      <c r="BK88" s="265"/>
      <c r="BL88" s="265"/>
      <c r="BM88" s="265"/>
      <c r="BN88" s="265"/>
      <c r="BO88" s="265"/>
      <c r="BP88" s="265"/>
      <c r="BQ88" s="262">
        <v>82</v>
      </c>
      <c r="BR88" s="267"/>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9" t="s">
        <v>420</v>
      </c>
      <c r="BS102" s="840"/>
      <c r="BT102" s="840"/>
      <c r="BU102" s="840"/>
      <c r="BV102" s="840"/>
      <c r="BW102" s="840"/>
      <c r="BX102" s="840"/>
      <c r="BY102" s="840"/>
      <c r="BZ102" s="840"/>
      <c r="CA102" s="840"/>
      <c r="CB102" s="840"/>
      <c r="CC102" s="840"/>
      <c r="CD102" s="840"/>
      <c r="CE102" s="840"/>
      <c r="CF102" s="840"/>
      <c r="CG102" s="841"/>
      <c r="CH102" s="935"/>
      <c r="CI102" s="936"/>
      <c r="CJ102" s="936"/>
      <c r="CK102" s="936"/>
      <c r="CL102" s="937"/>
      <c r="CM102" s="935"/>
      <c r="CN102" s="936"/>
      <c r="CO102" s="936"/>
      <c r="CP102" s="936"/>
      <c r="CQ102" s="937"/>
      <c r="CR102" s="938"/>
      <c r="CS102" s="899"/>
      <c r="CT102" s="899"/>
      <c r="CU102" s="899"/>
      <c r="CV102" s="939"/>
      <c r="CW102" s="938"/>
      <c r="CX102" s="899"/>
      <c r="CY102" s="899"/>
      <c r="CZ102" s="899"/>
      <c r="DA102" s="939"/>
      <c r="DB102" s="938"/>
      <c r="DC102" s="899"/>
      <c r="DD102" s="899"/>
      <c r="DE102" s="899"/>
      <c r="DF102" s="939"/>
      <c r="DG102" s="938"/>
      <c r="DH102" s="899"/>
      <c r="DI102" s="899"/>
      <c r="DJ102" s="899"/>
      <c r="DK102" s="939"/>
      <c r="DL102" s="938"/>
      <c r="DM102" s="899"/>
      <c r="DN102" s="899"/>
      <c r="DO102" s="899"/>
      <c r="DP102" s="939"/>
      <c r="DQ102" s="938"/>
      <c r="DR102" s="899"/>
      <c r="DS102" s="899"/>
      <c r="DT102" s="899"/>
      <c r="DU102" s="939"/>
      <c r="DV102" s="962"/>
      <c r="DW102" s="963"/>
      <c r="DX102" s="963"/>
      <c r="DY102" s="963"/>
      <c r="DZ102" s="96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6" customFormat="1" ht="26.25" customHeight="1" x14ac:dyDescent="0.15">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429</v>
      </c>
      <c r="AG109" s="941"/>
      <c r="AH109" s="941"/>
      <c r="AI109" s="941"/>
      <c r="AJ109" s="942"/>
      <c r="AK109" s="940" t="s">
        <v>305</v>
      </c>
      <c r="AL109" s="941"/>
      <c r="AM109" s="941"/>
      <c r="AN109" s="941"/>
      <c r="AO109" s="942"/>
      <c r="AP109" s="940" t="s">
        <v>430</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429</v>
      </c>
      <c r="BW109" s="941"/>
      <c r="BX109" s="941"/>
      <c r="BY109" s="941"/>
      <c r="BZ109" s="942"/>
      <c r="CA109" s="940" t="s">
        <v>305</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429</v>
      </c>
      <c r="DM109" s="941"/>
      <c r="DN109" s="941"/>
      <c r="DO109" s="941"/>
      <c r="DP109" s="942"/>
      <c r="DQ109" s="940" t="s">
        <v>305</v>
      </c>
      <c r="DR109" s="941"/>
      <c r="DS109" s="941"/>
      <c r="DT109" s="941"/>
      <c r="DU109" s="942"/>
      <c r="DV109" s="940" t="s">
        <v>430</v>
      </c>
      <c r="DW109" s="941"/>
      <c r="DX109" s="941"/>
      <c r="DY109" s="941"/>
      <c r="DZ109" s="943"/>
    </row>
    <row r="110" spans="1:131" s="246" customFormat="1" ht="26.25" customHeight="1" x14ac:dyDescent="0.15">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309737</v>
      </c>
      <c r="AB110" s="948"/>
      <c r="AC110" s="948"/>
      <c r="AD110" s="948"/>
      <c r="AE110" s="949"/>
      <c r="AF110" s="950">
        <v>382728</v>
      </c>
      <c r="AG110" s="948"/>
      <c r="AH110" s="948"/>
      <c r="AI110" s="948"/>
      <c r="AJ110" s="949"/>
      <c r="AK110" s="950">
        <v>365944</v>
      </c>
      <c r="AL110" s="948"/>
      <c r="AM110" s="948"/>
      <c r="AN110" s="948"/>
      <c r="AO110" s="949"/>
      <c r="AP110" s="951">
        <v>32.200000000000003</v>
      </c>
      <c r="AQ110" s="952"/>
      <c r="AR110" s="952"/>
      <c r="AS110" s="952"/>
      <c r="AT110" s="953"/>
      <c r="AU110" s="954" t="s">
        <v>73</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3145889</v>
      </c>
      <c r="BR110" s="983"/>
      <c r="BS110" s="983"/>
      <c r="BT110" s="983"/>
      <c r="BU110" s="983"/>
      <c r="BV110" s="983">
        <v>3045692</v>
      </c>
      <c r="BW110" s="983"/>
      <c r="BX110" s="983"/>
      <c r="BY110" s="983"/>
      <c r="BZ110" s="983"/>
      <c r="CA110" s="983">
        <v>3160503</v>
      </c>
      <c r="CB110" s="983"/>
      <c r="CC110" s="983"/>
      <c r="CD110" s="983"/>
      <c r="CE110" s="983"/>
      <c r="CF110" s="997">
        <v>277.89999999999998</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436</v>
      </c>
      <c r="DH110" s="983"/>
      <c r="DI110" s="983"/>
      <c r="DJ110" s="983"/>
      <c r="DK110" s="983"/>
      <c r="DL110" s="983" t="s">
        <v>437</v>
      </c>
      <c r="DM110" s="983"/>
      <c r="DN110" s="983"/>
      <c r="DO110" s="983"/>
      <c r="DP110" s="983"/>
      <c r="DQ110" s="983" t="s">
        <v>436</v>
      </c>
      <c r="DR110" s="983"/>
      <c r="DS110" s="983"/>
      <c r="DT110" s="983"/>
      <c r="DU110" s="983"/>
      <c r="DV110" s="984" t="s">
        <v>173</v>
      </c>
      <c r="DW110" s="984"/>
      <c r="DX110" s="984"/>
      <c r="DY110" s="984"/>
      <c r="DZ110" s="985"/>
    </row>
    <row r="111" spans="1:131" s="246"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439</v>
      </c>
      <c r="AG111" s="990"/>
      <c r="AH111" s="990"/>
      <c r="AI111" s="990"/>
      <c r="AJ111" s="991"/>
      <c r="AK111" s="992" t="s">
        <v>440</v>
      </c>
      <c r="AL111" s="990"/>
      <c r="AM111" s="990"/>
      <c r="AN111" s="990"/>
      <c r="AO111" s="991"/>
      <c r="AP111" s="993" t="s">
        <v>436</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t="s">
        <v>437</v>
      </c>
      <c r="BR111" s="976"/>
      <c r="BS111" s="976"/>
      <c r="BT111" s="976"/>
      <c r="BU111" s="976"/>
      <c r="BV111" s="976" t="s">
        <v>436</v>
      </c>
      <c r="BW111" s="976"/>
      <c r="BX111" s="976"/>
      <c r="BY111" s="976"/>
      <c r="BZ111" s="976"/>
      <c r="CA111" s="976" t="s">
        <v>439</v>
      </c>
      <c r="CB111" s="976"/>
      <c r="CC111" s="976"/>
      <c r="CD111" s="976"/>
      <c r="CE111" s="976"/>
      <c r="CF111" s="970" t="s">
        <v>173</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443</v>
      </c>
      <c r="DH111" s="976"/>
      <c r="DI111" s="976"/>
      <c r="DJ111" s="976"/>
      <c r="DK111" s="976"/>
      <c r="DL111" s="976" t="s">
        <v>173</v>
      </c>
      <c r="DM111" s="976"/>
      <c r="DN111" s="976"/>
      <c r="DO111" s="976"/>
      <c r="DP111" s="976"/>
      <c r="DQ111" s="976" t="s">
        <v>437</v>
      </c>
      <c r="DR111" s="976"/>
      <c r="DS111" s="976"/>
      <c r="DT111" s="976"/>
      <c r="DU111" s="976"/>
      <c r="DV111" s="977" t="s">
        <v>439</v>
      </c>
      <c r="DW111" s="977"/>
      <c r="DX111" s="977"/>
      <c r="DY111" s="977"/>
      <c r="DZ111" s="978"/>
    </row>
    <row r="112" spans="1:131" s="246"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173</v>
      </c>
      <c r="AB112" s="1015"/>
      <c r="AC112" s="1015"/>
      <c r="AD112" s="1015"/>
      <c r="AE112" s="1016"/>
      <c r="AF112" s="1017" t="s">
        <v>443</v>
      </c>
      <c r="AG112" s="1015"/>
      <c r="AH112" s="1015"/>
      <c r="AI112" s="1015"/>
      <c r="AJ112" s="1016"/>
      <c r="AK112" s="1017" t="s">
        <v>440</v>
      </c>
      <c r="AL112" s="1015"/>
      <c r="AM112" s="1015"/>
      <c r="AN112" s="1015"/>
      <c r="AO112" s="1016"/>
      <c r="AP112" s="1018" t="s">
        <v>437</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256442</v>
      </c>
      <c r="BR112" s="976"/>
      <c r="BS112" s="976"/>
      <c r="BT112" s="976"/>
      <c r="BU112" s="976"/>
      <c r="BV112" s="976">
        <v>281980</v>
      </c>
      <c r="BW112" s="976"/>
      <c r="BX112" s="976"/>
      <c r="BY112" s="976"/>
      <c r="BZ112" s="976"/>
      <c r="CA112" s="976">
        <v>314492</v>
      </c>
      <c r="CB112" s="976"/>
      <c r="CC112" s="976"/>
      <c r="CD112" s="976"/>
      <c r="CE112" s="976"/>
      <c r="CF112" s="970">
        <v>27.7</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439</v>
      </c>
      <c r="DH112" s="976"/>
      <c r="DI112" s="976"/>
      <c r="DJ112" s="976"/>
      <c r="DK112" s="976"/>
      <c r="DL112" s="976" t="s">
        <v>443</v>
      </c>
      <c r="DM112" s="976"/>
      <c r="DN112" s="976"/>
      <c r="DO112" s="976"/>
      <c r="DP112" s="976"/>
      <c r="DQ112" s="976" t="s">
        <v>439</v>
      </c>
      <c r="DR112" s="976"/>
      <c r="DS112" s="976"/>
      <c r="DT112" s="976"/>
      <c r="DU112" s="976"/>
      <c r="DV112" s="977" t="s">
        <v>439</v>
      </c>
      <c r="DW112" s="977"/>
      <c r="DX112" s="977"/>
      <c r="DY112" s="977"/>
      <c r="DZ112" s="978"/>
    </row>
    <row r="113" spans="1:130" s="246" customFormat="1" ht="26.25" customHeight="1" x14ac:dyDescent="0.15">
      <c r="A113" s="1010"/>
      <c r="B113" s="1011"/>
      <c r="C113" s="1006" t="s">
        <v>448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32552</v>
      </c>
      <c r="AB113" s="990"/>
      <c r="AC113" s="990"/>
      <c r="AD113" s="990"/>
      <c r="AE113" s="991"/>
      <c r="AF113" s="992">
        <v>35606</v>
      </c>
      <c r="AG113" s="990"/>
      <c r="AH113" s="990"/>
      <c r="AI113" s="990"/>
      <c r="AJ113" s="991"/>
      <c r="AK113" s="992">
        <v>37753</v>
      </c>
      <c r="AL113" s="990"/>
      <c r="AM113" s="990"/>
      <c r="AN113" s="990"/>
      <c r="AO113" s="991"/>
      <c r="AP113" s="993">
        <v>3.3</v>
      </c>
      <c r="AQ113" s="994"/>
      <c r="AR113" s="994"/>
      <c r="AS113" s="994"/>
      <c r="AT113" s="995"/>
      <c r="AU113" s="956"/>
      <c r="AV113" s="957"/>
      <c r="AW113" s="957"/>
      <c r="AX113" s="957"/>
      <c r="AY113" s="957"/>
      <c r="AZ113" s="1005" t="s">
        <v>449</v>
      </c>
      <c r="BA113" s="1006"/>
      <c r="BB113" s="1006"/>
      <c r="BC113" s="1006"/>
      <c r="BD113" s="1006"/>
      <c r="BE113" s="1006"/>
      <c r="BF113" s="1006"/>
      <c r="BG113" s="1006"/>
      <c r="BH113" s="1006"/>
      <c r="BI113" s="1006"/>
      <c r="BJ113" s="1006"/>
      <c r="BK113" s="1006"/>
      <c r="BL113" s="1006"/>
      <c r="BM113" s="1006"/>
      <c r="BN113" s="1006"/>
      <c r="BO113" s="1006"/>
      <c r="BP113" s="1007"/>
      <c r="BQ113" s="975">
        <v>249840</v>
      </c>
      <c r="BR113" s="976"/>
      <c r="BS113" s="976"/>
      <c r="BT113" s="976"/>
      <c r="BU113" s="976"/>
      <c r="BV113" s="976">
        <v>215342</v>
      </c>
      <c r="BW113" s="976"/>
      <c r="BX113" s="976"/>
      <c r="BY113" s="976"/>
      <c r="BZ113" s="976"/>
      <c r="CA113" s="976">
        <v>179816</v>
      </c>
      <c r="CB113" s="976"/>
      <c r="CC113" s="976"/>
      <c r="CD113" s="976"/>
      <c r="CE113" s="976"/>
      <c r="CF113" s="970">
        <v>15.8</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443</v>
      </c>
      <c r="DH113" s="1015"/>
      <c r="DI113" s="1015"/>
      <c r="DJ113" s="1015"/>
      <c r="DK113" s="1016"/>
      <c r="DL113" s="1017" t="s">
        <v>437</v>
      </c>
      <c r="DM113" s="1015"/>
      <c r="DN113" s="1015"/>
      <c r="DO113" s="1015"/>
      <c r="DP113" s="1016"/>
      <c r="DQ113" s="1017" t="s">
        <v>437</v>
      </c>
      <c r="DR113" s="1015"/>
      <c r="DS113" s="1015"/>
      <c r="DT113" s="1015"/>
      <c r="DU113" s="1016"/>
      <c r="DV113" s="1018" t="s">
        <v>439</v>
      </c>
      <c r="DW113" s="1019"/>
      <c r="DX113" s="1019"/>
      <c r="DY113" s="1019"/>
      <c r="DZ113" s="1020"/>
    </row>
    <row r="114" spans="1:130" s="246" customFormat="1" ht="26.25" customHeight="1" x14ac:dyDescent="0.15">
      <c r="A114" s="1010"/>
      <c r="B114" s="1011"/>
      <c r="C114" s="1006" t="s">
        <v>451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42183</v>
      </c>
      <c r="AB114" s="1015"/>
      <c r="AC114" s="1015"/>
      <c r="AD114" s="1015"/>
      <c r="AE114" s="1016"/>
      <c r="AF114" s="1017">
        <v>41396</v>
      </c>
      <c r="AG114" s="1015"/>
      <c r="AH114" s="1015"/>
      <c r="AI114" s="1015"/>
      <c r="AJ114" s="1016"/>
      <c r="AK114" s="1017">
        <v>39931</v>
      </c>
      <c r="AL114" s="1015"/>
      <c r="AM114" s="1015"/>
      <c r="AN114" s="1015"/>
      <c r="AO114" s="1016"/>
      <c r="AP114" s="1018">
        <v>3.5</v>
      </c>
      <c r="AQ114" s="1019"/>
      <c r="AR114" s="1019"/>
      <c r="AS114" s="1019"/>
      <c r="AT114" s="1020"/>
      <c r="AU114" s="956"/>
      <c r="AV114" s="957"/>
      <c r="AW114" s="957"/>
      <c r="AX114" s="957"/>
      <c r="AY114" s="957"/>
      <c r="AZ114" s="1005" t="s">
        <v>452</v>
      </c>
      <c r="BA114" s="1006"/>
      <c r="BB114" s="1006"/>
      <c r="BC114" s="1006"/>
      <c r="BD114" s="1006"/>
      <c r="BE114" s="1006"/>
      <c r="BF114" s="1006"/>
      <c r="BG114" s="1006"/>
      <c r="BH114" s="1006"/>
      <c r="BI114" s="1006"/>
      <c r="BJ114" s="1006"/>
      <c r="BK114" s="1006"/>
      <c r="BL114" s="1006"/>
      <c r="BM114" s="1006"/>
      <c r="BN114" s="1006"/>
      <c r="BO114" s="1006"/>
      <c r="BP114" s="1007"/>
      <c r="BQ114" s="975">
        <v>393818</v>
      </c>
      <c r="BR114" s="976"/>
      <c r="BS114" s="976"/>
      <c r="BT114" s="976"/>
      <c r="BU114" s="976"/>
      <c r="BV114" s="976">
        <v>371600</v>
      </c>
      <c r="BW114" s="976"/>
      <c r="BX114" s="976"/>
      <c r="BY114" s="976"/>
      <c r="BZ114" s="976"/>
      <c r="CA114" s="976">
        <v>344424</v>
      </c>
      <c r="CB114" s="976"/>
      <c r="CC114" s="976"/>
      <c r="CD114" s="976"/>
      <c r="CE114" s="976"/>
      <c r="CF114" s="970">
        <v>30.3</v>
      </c>
      <c r="CG114" s="971"/>
      <c r="CH114" s="971"/>
      <c r="CI114" s="971"/>
      <c r="CJ114" s="971"/>
      <c r="CK114" s="1001"/>
      <c r="CL114" s="1002"/>
      <c r="CM114" s="972" t="s">
        <v>453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439</v>
      </c>
      <c r="DH114" s="1015"/>
      <c r="DI114" s="1015"/>
      <c r="DJ114" s="1015"/>
      <c r="DK114" s="1016"/>
      <c r="DL114" s="1017" t="s">
        <v>173</v>
      </c>
      <c r="DM114" s="1015"/>
      <c r="DN114" s="1015"/>
      <c r="DO114" s="1015"/>
      <c r="DP114" s="1016"/>
      <c r="DQ114" s="1017" t="s">
        <v>437</v>
      </c>
      <c r="DR114" s="1015"/>
      <c r="DS114" s="1015"/>
      <c r="DT114" s="1015"/>
      <c r="DU114" s="1016"/>
      <c r="DV114" s="1018" t="s">
        <v>439</v>
      </c>
      <c r="DW114" s="1019"/>
      <c r="DX114" s="1019"/>
      <c r="DY114" s="1019"/>
      <c r="DZ114" s="1020"/>
    </row>
    <row r="115" spans="1:130" s="246" customFormat="1" ht="26.25" customHeight="1" x14ac:dyDescent="0.15">
      <c r="A115" s="1010"/>
      <c r="B115" s="1011"/>
      <c r="C115" s="1006" t="s">
        <v>454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439</v>
      </c>
      <c r="AB115" s="990"/>
      <c r="AC115" s="990"/>
      <c r="AD115" s="990"/>
      <c r="AE115" s="991"/>
      <c r="AF115" s="992" t="s">
        <v>439</v>
      </c>
      <c r="AG115" s="990"/>
      <c r="AH115" s="990"/>
      <c r="AI115" s="990"/>
      <c r="AJ115" s="991"/>
      <c r="AK115" s="992" t="s">
        <v>173</v>
      </c>
      <c r="AL115" s="990"/>
      <c r="AM115" s="990"/>
      <c r="AN115" s="990"/>
      <c r="AO115" s="991"/>
      <c r="AP115" s="993" t="s">
        <v>173</v>
      </c>
      <c r="AQ115" s="994"/>
      <c r="AR115" s="994"/>
      <c r="AS115" s="994"/>
      <c r="AT115" s="995"/>
      <c r="AU115" s="956"/>
      <c r="AV115" s="957"/>
      <c r="AW115" s="957"/>
      <c r="AX115" s="957"/>
      <c r="AY115" s="957"/>
      <c r="AZ115" s="1005" t="s">
        <v>455</v>
      </c>
      <c r="BA115" s="1006"/>
      <c r="BB115" s="1006"/>
      <c r="BC115" s="1006"/>
      <c r="BD115" s="1006"/>
      <c r="BE115" s="1006"/>
      <c r="BF115" s="1006"/>
      <c r="BG115" s="1006"/>
      <c r="BH115" s="1006"/>
      <c r="BI115" s="1006"/>
      <c r="BJ115" s="1006"/>
      <c r="BK115" s="1006"/>
      <c r="BL115" s="1006"/>
      <c r="BM115" s="1006"/>
      <c r="BN115" s="1006"/>
      <c r="BO115" s="1006"/>
      <c r="BP115" s="1007"/>
      <c r="BQ115" s="975" t="s">
        <v>242</v>
      </c>
      <c r="BR115" s="976"/>
      <c r="BS115" s="976"/>
      <c r="BT115" s="976"/>
      <c r="BU115" s="976"/>
      <c r="BV115" s="976" t="s">
        <v>439</v>
      </c>
      <c r="BW115" s="976"/>
      <c r="BX115" s="976"/>
      <c r="BY115" s="976"/>
      <c r="BZ115" s="976"/>
      <c r="CA115" s="976" t="s">
        <v>443</v>
      </c>
      <c r="CB115" s="976"/>
      <c r="CC115" s="976"/>
      <c r="CD115" s="976"/>
      <c r="CE115" s="976"/>
      <c r="CF115" s="970" t="s">
        <v>439</v>
      </c>
      <c r="CG115" s="971"/>
      <c r="CH115" s="971"/>
      <c r="CI115" s="971"/>
      <c r="CJ115" s="971"/>
      <c r="CK115" s="1001"/>
      <c r="CL115" s="1002"/>
      <c r="CM115" s="1005" t="s">
        <v>456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439</v>
      </c>
      <c r="DH115" s="1015"/>
      <c r="DI115" s="1015"/>
      <c r="DJ115" s="1015"/>
      <c r="DK115" s="1016"/>
      <c r="DL115" s="1017" t="s">
        <v>439</v>
      </c>
      <c r="DM115" s="1015"/>
      <c r="DN115" s="1015"/>
      <c r="DO115" s="1015"/>
      <c r="DP115" s="1016"/>
      <c r="DQ115" s="1017" t="s">
        <v>173</v>
      </c>
      <c r="DR115" s="1015"/>
      <c r="DS115" s="1015"/>
      <c r="DT115" s="1015"/>
      <c r="DU115" s="1016"/>
      <c r="DV115" s="1018" t="s">
        <v>439</v>
      </c>
      <c r="DW115" s="1019"/>
      <c r="DX115" s="1019"/>
      <c r="DY115" s="1019"/>
      <c r="DZ115" s="1020"/>
    </row>
    <row r="116" spans="1:130" s="246" customFormat="1" ht="26.25" customHeight="1" x14ac:dyDescent="0.15">
      <c r="A116" s="1012"/>
      <c r="B116" s="1013"/>
      <c r="C116" s="1021" t="s">
        <v>457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451</v>
      </c>
      <c r="AB116" s="1015"/>
      <c r="AC116" s="1015"/>
      <c r="AD116" s="1015"/>
      <c r="AE116" s="1016"/>
      <c r="AF116" s="1017">
        <v>291</v>
      </c>
      <c r="AG116" s="1015"/>
      <c r="AH116" s="1015"/>
      <c r="AI116" s="1015"/>
      <c r="AJ116" s="1016"/>
      <c r="AK116" s="1017">
        <v>253</v>
      </c>
      <c r="AL116" s="1015"/>
      <c r="AM116" s="1015"/>
      <c r="AN116" s="1015"/>
      <c r="AO116" s="1016"/>
      <c r="AP116" s="1018">
        <v>0</v>
      </c>
      <c r="AQ116" s="1019"/>
      <c r="AR116" s="1019"/>
      <c r="AS116" s="1019"/>
      <c r="AT116" s="1020"/>
      <c r="AU116" s="956"/>
      <c r="AV116" s="957"/>
      <c r="AW116" s="957"/>
      <c r="AX116" s="957"/>
      <c r="AY116" s="957"/>
      <c r="AZ116" s="1023" t="s">
        <v>458</v>
      </c>
      <c r="BA116" s="1024"/>
      <c r="BB116" s="1024"/>
      <c r="BC116" s="1024"/>
      <c r="BD116" s="1024"/>
      <c r="BE116" s="1024"/>
      <c r="BF116" s="1024"/>
      <c r="BG116" s="1024"/>
      <c r="BH116" s="1024"/>
      <c r="BI116" s="1024"/>
      <c r="BJ116" s="1024"/>
      <c r="BK116" s="1024"/>
      <c r="BL116" s="1024"/>
      <c r="BM116" s="1024"/>
      <c r="BN116" s="1024"/>
      <c r="BO116" s="1024"/>
      <c r="BP116" s="1025"/>
      <c r="BQ116" s="975" t="s">
        <v>242</v>
      </c>
      <c r="BR116" s="976"/>
      <c r="BS116" s="976"/>
      <c r="BT116" s="976"/>
      <c r="BU116" s="976"/>
      <c r="BV116" s="976" t="s">
        <v>439</v>
      </c>
      <c r="BW116" s="976"/>
      <c r="BX116" s="976"/>
      <c r="BY116" s="976"/>
      <c r="BZ116" s="976"/>
      <c r="CA116" s="976" t="s">
        <v>437</v>
      </c>
      <c r="CB116" s="976"/>
      <c r="CC116" s="976"/>
      <c r="CD116" s="976"/>
      <c r="CE116" s="976"/>
      <c r="CF116" s="970" t="s">
        <v>439</v>
      </c>
      <c r="CG116" s="971"/>
      <c r="CH116" s="971"/>
      <c r="CI116" s="971"/>
      <c r="CJ116" s="971"/>
      <c r="CK116" s="1001"/>
      <c r="CL116" s="1002"/>
      <c r="CM116" s="972" t="s">
        <v>459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439</v>
      </c>
      <c r="DH116" s="1015"/>
      <c r="DI116" s="1015"/>
      <c r="DJ116" s="1015"/>
      <c r="DK116" s="1016"/>
      <c r="DL116" s="1017" t="s">
        <v>439</v>
      </c>
      <c r="DM116" s="1015"/>
      <c r="DN116" s="1015"/>
      <c r="DO116" s="1015"/>
      <c r="DP116" s="1016"/>
      <c r="DQ116" s="1017" t="s">
        <v>443</v>
      </c>
      <c r="DR116" s="1015"/>
      <c r="DS116" s="1015"/>
      <c r="DT116" s="1015"/>
      <c r="DU116" s="1016"/>
      <c r="DV116" s="1018" t="s">
        <v>173</v>
      </c>
      <c r="DW116" s="1019"/>
      <c r="DX116" s="1019"/>
      <c r="DY116" s="1019"/>
      <c r="DZ116" s="1020"/>
    </row>
    <row r="117" spans="1:130" s="246"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460</v>
      </c>
      <c r="Z117" s="942"/>
      <c r="AA117" s="1032">
        <v>384923</v>
      </c>
      <c r="AB117" s="1033"/>
      <c r="AC117" s="1033"/>
      <c r="AD117" s="1033"/>
      <c r="AE117" s="1034"/>
      <c r="AF117" s="1035">
        <v>460021</v>
      </c>
      <c r="AG117" s="1033"/>
      <c r="AH117" s="1033"/>
      <c r="AI117" s="1033"/>
      <c r="AJ117" s="1034"/>
      <c r="AK117" s="1035">
        <v>443881</v>
      </c>
      <c r="AL117" s="1033"/>
      <c r="AM117" s="1033"/>
      <c r="AN117" s="1033"/>
      <c r="AO117" s="1034"/>
      <c r="AP117" s="1036"/>
      <c r="AQ117" s="1037"/>
      <c r="AR117" s="1037"/>
      <c r="AS117" s="1037"/>
      <c r="AT117" s="1038"/>
      <c r="AU117" s="956"/>
      <c r="AV117" s="957"/>
      <c r="AW117" s="957"/>
      <c r="AX117" s="957"/>
      <c r="AY117" s="957"/>
      <c r="AZ117" s="1023" t="s">
        <v>461</v>
      </c>
      <c r="BA117" s="1024"/>
      <c r="BB117" s="1024"/>
      <c r="BC117" s="1024"/>
      <c r="BD117" s="1024"/>
      <c r="BE117" s="1024"/>
      <c r="BF117" s="1024"/>
      <c r="BG117" s="1024"/>
      <c r="BH117" s="1024"/>
      <c r="BI117" s="1024"/>
      <c r="BJ117" s="1024"/>
      <c r="BK117" s="1024"/>
      <c r="BL117" s="1024"/>
      <c r="BM117" s="1024"/>
      <c r="BN117" s="1024"/>
      <c r="BO117" s="1024"/>
      <c r="BP117" s="1025"/>
      <c r="BQ117" s="975" t="s">
        <v>440</v>
      </c>
      <c r="BR117" s="976"/>
      <c r="BS117" s="976"/>
      <c r="BT117" s="976"/>
      <c r="BU117" s="976"/>
      <c r="BV117" s="976" t="s">
        <v>440</v>
      </c>
      <c r="BW117" s="976"/>
      <c r="BX117" s="976"/>
      <c r="BY117" s="976"/>
      <c r="BZ117" s="976"/>
      <c r="CA117" s="976" t="s">
        <v>437</v>
      </c>
      <c r="CB117" s="976"/>
      <c r="CC117" s="976"/>
      <c r="CD117" s="976"/>
      <c r="CE117" s="976"/>
      <c r="CF117" s="970" t="s">
        <v>443</v>
      </c>
      <c r="CG117" s="971"/>
      <c r="CH117" s="971"/>
      <c r="CI117" s="971"/>
      <c r="CJ117" s="971"/>
      <c r="CK117" s="1001"/>
      <c r="CL117" s="1002"/>
      <c r="CM117" s="972" t="s">
        <v>462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242</v>
      </c>
      <c r="DH117" s="1015"/>
      <c r="DI117" s="1015"/>
      <c r="DJ117" s="1015"/>
      <c r="DK117" s="1016"/>
      <c r="DL117" s="1017" t="s">
        <v>443</v>
      </c>
      <c r="DM117" s="1015"/>
      <c r="DN117" s="1015"/>
      <c r="DO117" s="1015"/>
      <c r="DP117" s="1016"/>
      <c r="DQ117" s="1017" t="s">
        <v>242</v>
      </c>
      <c r="DR117" s="1015"/>
      <c r="DS117" s="1015"/>
      <c r="DT117" s="1015"/>
      <c r="DU117" s="1016"/>
      <c r="DV117" s="1018" t="s">
        <v>242</v>
      </c>
      <c r="DW117" s="1019"/>
      <c r="DX117" s="1019"/>
      <c r="DY117" s="1019"/>
      <c r="DZ117" s="1020"/>
    </row>
    <row r="118" spans="1:130" s="246" customFormat="1" ht="26.25" customHeight="1" x14ac:dyDescent="0.15">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429</v>
      </c>
      <c r="AG118" s="941"/>
      <c r="AH118" s="941"/>
      <c r="AI118" s="941"/>
      <c r="AJ118" s="942"/>
      <c r="AK118" s="940" t="s">
        <v>305</v>
      </c>
      <c r="AL118" s="941"/>
      <c r="AM118" s="941"/>
      <c r="AN118" s="941"/>
      <c r="AO118" s="942"/>
      <c r="AP118" s="1027" t="s">
        <v>430</v>
      </c>
      <c r="AQ118" s="1028"/>
      <c r="AR118" s="1028"/>
      <c r="AS118" s="1028"/>
      <c r="AT118" s="1029"/>
      <c r="AU118" s="956"/>
      <c r="AV118" s="957"/>
      <c r="AW118" s="957"/>
      <c r="AX118" s="957"/>
      <c r="AY118" s="957"/>
      <c r="AZ118" s="1030" t="s">
        <v>463</v>
      </c>
      <c r="BA118" s="1021"/>
      <c r="BB118" s="1021"/>
      <c r="BC118" s="1021"/>
      <c r="BD118" s="1021"/>
      <c r="BE118" s="1021"/>
      <c r="BF118" s="1021"/>
      <c r="BG118" s="1021"/>
      <c r="BH118" s="1021"/>
      <c r="BI118" s="1021"/>
      <c r="BJ118" s="1021"/>
      <c r="BK118" s="1021"/>
      <c r="BL118" s="1021"/>
      <c r="BM118" s="1021"/>
      <c r="BN118" s="1021"/>
      <c r="BO118" s="1021"/>
      <c r="BP118" s="1022"/>
      <c r="BQ118" s="1053" t="s">
        <v>242</v>
      </c>
      <c r="BR118" s="1054"/>
      <c r="BS118" s="1054"/>
      <c r="BT118" s="1054"/>
      <c r="BU118" s="1054"/>
      <c r="BV118" s="1054" t="s">
        <v>242</v>
      </c>
      <c r="BW118" s="1054"/>
      <c r="BX118" s="1054"/>
      <c r="BY118" s="1054"/>
      <c r="BZ118" s="1054"/>
      <c r="CA118" s="1054" t="s">
        <v>437</v>
      </c>
      <c r="CB118" s="1054"/>
      <c r="CC118" s="1054"/>
      <c r="CD118" s="1054"/>
      <c r="CE118" s="1054"/>
      <c r="CF118" s="970" t="s">
        <v>437</v>
      </c>
      <c r="CG118" s="971"/>
      <c r="CH118" s="971"/>
      <c r="CI118" s="971"/>
      <c r="CJ118" s="971"/>
      <c r="CK118" s="1001"/>
      <c r="CL118" s="1002"/>
      <c r="CM118" s="972" t="s">
        <v>464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437</v>
      </c>
      <c r="DH118" s="1015"/>
      <c r="DI118" s="1015"/>
      <c r="DJ118" s="1015"/>
      <c r="DK118" s="1016"/>
      <c r="DL118" s="1017" t="s">
        <v>437</v>
      </c>
      <c r="DM118" s="1015"/>
      <c r="DN118" s="1015"/>
      <c r="DO118" s="1015"/>
      <c r="DP118" s="1016"/>
      <c r="DQ118" s="1017" t="s">
        <v>437</v>
      </c>
      <c r="DR118" s="1015"/>
      <c r="DS118" s="1015"/>
      <c r="DT118" s="1015"/>
      <c r="DU118" s="1016"/>
      <c r="DV118" s="1018" t="s">
        <v>437</v>
      </c>
      <c r="DW118" s="1019"/>
      <c r="DX118" s="1019"/>
      <c r="DY118" s="1019"/>
      <c r="DZ118" s="1020"/>
    </row>
    <row r="119" spans="1:130" s="246" customFormat="1" ht="26.25" customHeight="1" x14ac:dyDescent="0.15">
      <c r="A119" s="1114"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439</v>
      </c>
      <c r="AB119" s="948"/>
      <c r="AC119" s="948"/>
      <c r="AD119" s="948"/>
      <c r="AE119" s="949"/>
      <c r="AF119" s="950" t="s">
        <v>439</v>
      </c>
      <c r="AG119" s="948"/>
      <c r="AH119" s="948"/>
      <c r="AI119" s="948"/>
      <c r="AJ119" s="949"/>
      <c r="AK119" s="950" t="s">
        <v>437</v>
      </c>
      <c r="AL119" s="948"/>
      <c r="AM119" s="948"/>
      <c r="AN119" s="948"/>
      <c r="AO119" s="949"/>
      <c r="AP119" s="951" t="s">
        <v>242</v>
      </c>
      <c r="AQ119" s="952"/>
      <c r="AR119" s="952"/>
      <c r="AS119" s="952"/>
      <c r="AT119" s="953"/>
      <c r="AU119" s="958"/>
      <c r="AV119" s="959"/>
      <c r="AW119" s="959"/>
      <c r="AX119" s="959"/>
      <c r="AY119" s="959"/>
      <c r="AZ119" s="277" t="s">
        <v>185</v>
      </c>
      <c r="BA119" s="277"/>
      <c r="BB119" s="277"/>
      <c r="BC119" s="277"/>
      <c r="BD119" s="277"/>
      <c r="BE119" s="277"/>
      <c r="BF119" s="277"/>
      <c r="BG119" s="277"/>
      <c r="BH119" s="277"/>
      <c r="BI119" s="277"/>
      <c r="BJ119" s="277"/>
      <c r="BK119" s="277"/>
      <c r="BL119" s="277"/>
      <c r="BM119" s="277"/>
      <c r="BN119" s="277"/>
      <c r="BO119" s="1031" t="s">
        <v>465</v>
      </c>
      <c r="BP119" s="1062"/>
      <c r="BQ119" s="1053">
        <v>4045989</v>
      </c>
      <c r="BR119" s="1054"/>
      <c r="BS119" s="1054"/>
      <c r="BT119" s="1054"/>
      <c r="BU119" s="1054"/>
      <c r="BV119" s="1054">
        <v>3914614</v>
      </c>
      <c r="BW119" s="1054"/>
      <c r="BX119" s="1054"/>
      <c r="BY119" s="1054"/>
      <c r="BZ119" s="1054"/>
      <c r="CA119" s="1054">
        <v>3999235</v>
      </c>
      <c r="CB119" s="1054"/>
      <c r="CC119" s="1054"/>
      <c r="CD119" s="1054"/>
      <c r="CE119" s="1054"/>
      <c r="CF119" s="1055"/>
      <c r="CG119" s="1056"/>
      <c r="CH119" s="1056"/>
      <c r="CI119" s="1056"/>
      <c r="CJ119" s="1057"/>
      <c r="CK119" s="1003"/>
      <c r="CL119" s="1004"/>
      <c r="CM119" s="1058" t="s">
        <v>466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437</v>
      </c>
      <c r="DH119" s="1040"/>
      <c r="DI119" s="1040"/>
      <c r="DJ119" s="1040"/>
      <c r="DK119" s="1041"/>
      <c r="DL119" s="1039" t="s">
        <v>440</v>
      </c>
      <c r="DM119" s="1040"/>
      <c r="DN119" s="1040"/>
      <c r="DO119" s="1040"/>
      <c r="DP119" s="1041"/>
      <c r="DQ119" s="1039" t="s">
        <v>467</v>
      </c>
      <c r="DR119" s="1040"/>
      <c r="DS119" s="1040"/>
      <c r="DT119" s="1040"/>
      <c r="DU119" s="1041"/>
      <c r="DV119" s="1042" t="s">
        <v>467</v>
      </c>
      <c r="DW119" s="1043"/>
      <c r="DX119" s="1043"/>
      <c r="DY119" s="1043"/>
      <c r="DZ119" s="1044"/>
    </row>
    <row r="120" spans="1:130" s="246" customFormat="1" ht="26.25" customHeight="1" x14ac:dyDescent="0.15">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467</v>
      </c>
      <c r="AB120" s="1015"/>
      <c r="AC120" s="1015"/>
      <c r="AD120" s="1015"/>
      <c r="AE120" s="1016"/>
      <c r="AF120" s="1017" t="s">
        <v>439</v>
      </c>
      <c r="AG120" s="1015"/>
      <c r="AH120" s="1015"/>
      <c r="AI120" s="1015"/>
      <c r="AJ120" s="1016"/>
      <c r="AK120" s="1017" t="s">
        <v>440</v>
      </c>
      <c r="AL120" s="1015"/>
      <c r="AM120" s="1015"/>
      <c r="AN120" s="1015"/>
      <c r="AO120" s="1016"/>
      <c r="AP120" s="1018" t="s">
        <v>437</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1570095</v>
      </c>
      <c r="BR120" s="983"/>
      <c r="BS120" s="983"/>
      <c r="BT120" s="983"/>
      <c r="BU120" s="983"/>
      <c r="BV120" s="983">
        <v>1396412</v>
      </c>
      <c r="BW120" s="983"/>
      <c r="BX120" s="983"/>
      <c r="BY120" s="983"/>
      <c r="BZ120" s="983"/>
      <c r="CA120" s="983">
        <v>1466359</v>
      </c>
      <c r="CB120" s="983"/>
      <c r="CC120" s="983"/>
      <c r="CD120" s="983"/>
      <c r="CE120" s="983"/>
      <c r="CF120" s="997">
        <v>128.9</v>
      </c>
      <c r="CG120" s="998"/>
      <c r="CH120" s="998"/>
      <c r="CI120" s="998"/>
      <c r="CJ120" s="998"/>
      <c r="CK120" s="1063" t="s">
        <v>470</v>
      </c>
      <c r="CL120" s="1064"/>
      <c r="CM120" s="1064"/>
      <c r="CN120" s="1064"/>
      <c r="CO120" s="1065"/>
      <c r="CP120" s="1071" t="s">
        <v>471</v>
      </c>
      <c r="CQ120" s="1072"/>
      <c r="CR120" s="1072"/>
      <c r="CS120" s="1072"/>
      <c r="CT120" s="1072"/>
      <c r="CU120" s="1072"/>
      <c r="CV120" s="1072"/>
      <c r="CW120" s="1072"/>
      <c r="CX120" s="1072"/>
      <c r="CY120" s="1072"/>
      <c r="CZ120" s="1072"/>
      <c r="DA120" s="1072"/>
      <c r="DB120" s="1072"/>
      <c r="DC120" s="1072"/>
      <c r="DD120" s="1072"/>
      <c r="DE120" s="1072"/>
      <c r="DF120" s="1073"/>
      <c r="DG120" s="982">
        <v>256442</v>
      </c>
      <c r="DH120" s="983"/>
      <c r="DI120" s="983"/>
      <c r="DJ120" s="983"/>
      <c r="DK120" s="983"/>
      <c r="DL120" s="983">
        <v>281980</v>
      </c>
      <c r="DM120" s="983"/>
      <c r="DN120" s="983"/>
      <c r="DO120" s="983"/>
      <c r="DP120" s="983"/>
      <c r="DQ120" s="983">
        <v>314492</v>
      </c>
      <c r="DR120" s="983"/>
      <c r="DS120" s="983"/>
      <c r="DT120" s="983"/>
      <c r="DU120" s="983"/>
      <c r="DV120" s="984">
        <v>27.7</v>
      </c>
      <c r="DW120" s="984"/>
      <c r="DX120" s="984"/>
      <c r="DY120" s="984"/>
      <c r="DZ120" s="985"/>
    </row>
    <row r="121" spans="1:130" s="246" customFormat="1" ht="26.25" customHeight="1" x14ac:dyDescent="0.15">
      <c r="A121" s="1115"/>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467</v>
      </c>
      <c r="AB121" s="1015"/>
      <c r="AC121" s="1015"/>
      <c r="AD121" s="1015"/>
      <c r="AE121" s="1016"/>
      <c r="AF121" s="1017" t="s">
        <v>467</v>
      </c>
      <c r="AG121" s="1015"/>
      <c r="AH121" s="1015"/>
      <c r="AI121" s="1015"/>
      <c r="AJ121" s="1016"/>
      <c r="AK121" s="1017" t="s">
        <v>440</v>
      </c>
      <c r="AL121" s="1015"/>
      <c r="AM121" s="1015"/>
      <c r="AN121" s="1015"/>
      <c r="AO121" s="1016"/>
      <c r="AP121" s="1018" t="s">
        <v>467</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v>90808</v>
      </c>
      <c r="BR121" s="976"/>
      <c r="BS121" s="976"/>
      <c r="BT121" s="976"/>
      <c r="BU121" s="976"/>
      <c r="BV121" s="976">
        <v>73221</v>
      </c>
      <c r="BW121" s="976"/>
      <c r="BX121" s="976"/>
      <c r="BY121" s="976"/>
      <c r="BZ121" s="976"/>
      <c r="CA121" s="976">
        <v>64210</v>
      </c>
      <c r="CB121" s="976"/>
      <c r="CC121" s="976"/>
      <c r="CD121" s="976"/>
      <c r="CE121" s="976"/>
      <c r="CF121" s="970">
        <v>5.6</v>
      </c>
      <c r="CG121" s="971"/>
      <c r="CH121" s="971"/>
      <c r="CI121" s="971"/>
      <c r="CJ121" s="971"/>
      <c r="CK121" s="1066"/>
      <c r="CL121" s="1067"/>
      <c r="CM121" s="1067"/>
      <c r="CN121" s="1067"/>
      <c r="CO121" s="1068"/>
      <c r="CP121" s="1076" t="s">
        <v>474</v>
      </c>
      <c r="CQ121" s="1077"/>
      <c r="CR121" s="1077"/>
      <c r="CS121" s="1077"/>
      <c r="CT121" s="1077"/>
      <c r="CU121" s="1077"/>
      <c r="CV121" s="1077"/>
      <c r="CW121" s="1077"/>
      <c r="CX121" s="1077"/>
      <c r="CY121" s="1077"/>
      <c r="CZ121" s="1077"/>
      <c r="DA121" s="1077"/>
      <c r="DB121" s="1077"/>
      <c r="DC121" s="1077"/>
      <c r="DD121" s="1077"/>
      <c r="DE121" s="1077"/>
      <c r="DF121" s="1078"/>
      <c r="DG121" s="975" t="s">
        <v>440</v>
      </c>
      <c r="DH121" s="976"/>
      <c r="DI121" s="976"/>
      <c r="DJ121" s="976"/>
      <c r="DK121" s="976"/>
      <c r="DL121" s="976" t="s">
        <v>440</v>
      </c>
      <c r="DM121" s="976"/>
      <c r="DN121" s="976"/>
      <c r="DO121" s="976"/>
      <c r="DP121" s="976"/>
      <c r="DQ121" s="976" t="s">
        <v>467</v>
      </c>
      <c r="DR121" s="976"/>
      <c r="DS121" s="976"/>
      <c r="DT121" s="976"/>
      <c r="DU121" s="976"/>
      <c r="DV121" s="977" t="s">
        <v>467</v>
      </c>
      <c r="DW121" s="977"/>
      <c r="DX121" s="977"/>
      <c r="DY121" s="977"/>
      <c r="DZ121" s="978"/>
    </row>
    <row r="122" spans="1:130" s="246" customFormat="1" ht="26.25" customHeight="1" x14ac:dyDescent="0.15">
      <c r="A122" s="1115"/>
      <c r="B122" s="1002"/>
      <c r="C122" s="972" t="s">
        <v>453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467</v>
      </c>
      <c r="AB122" s="1015"/>
      <c r="AC122" s="1015"/>
      <c r="AD122" s="1015"/>
      <c r="AE122" s="1016"/>
      <c r="AF122" s="1017" t="s">
        <v>467</v>
      </c>
      <c r="AG122" s="1015"/>
      <c r="AH122" s="1015"/>
      <c r="AI122" s="1015"/>
      <c r="AJ122" s="1016"/>
      <c r="AK122" s="1017" t="s">
        <v>437</v>
      </c>
      <c r="AL122" s="1015"/>
      <c r="AM122" s="1015"/>
      <c r="AN122" s="1015"/>
      <c r="AO122" s="1016"/>
      <c r="AP122" s="1018" t="s">
        <v>467</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2573293</v>
      </c>
      <c r="BR122" s="1054"/>
      <c r="BS122" s="1054"/>
      <c r="BT122" s="1054"/>
      <c r="BU122" s="1054"/>
      <c r="BV122" s="1054">
        <v>2390915</v>
      </c>
      <c r="BW122" s="1054"/>
      <c r="BX122" s="1054"/>
      <c r="BY122" s="1054"/>
      <c r="BZ122" s="1054"/>
      <c r="CA122" s="1054">
        <v>2465624</v>
      </c>
      <c r="CB122" s="1054"/>
      <c r="CC122" s="1054"/>
      <c r="CD122" s="1054"/>
      <c r="CE122" s="1054"/>
      <c r="CF122" s="1074">
        <v>216.8</v>
      </c>
      <c r="CG122" s="1075"/>
      <c r="CH122" s="1075"/>
      <c r="CI122" s="1075"/>
      <c r="CJ122" s="1075"/>
      <c r="CK122" s="1066"/>
      <c r="CL122" s="1067"/>
      <c r="CM122" s="1067"/>
      <c r="CN122" s="1067"/>
      <c r="CO122" s="1068"/>
      <c r="CP122" s="1076" t="s">
        <v>476</v>
      </c>
      <c r="CQ122" s="1077"/>
      <c r="CR122" s="1077"/>
      <c r="CS122" s="1077"/>
      <c r="CT122" s="1077"/>
      <c r="CU122" s="1077"/>
      <c r="CV122" s="1077"/>
      <c r="CW122" s="1077"/>
      <c r="CX122" s="1077"/>
      <c r="CY122" s="1077"/>
      <c r="CZ122" s="1077"/>
      <c r="DA122" s="1077"/>
      <c r="DB122" s="1077"/>
      <c r="DC122" s="1077"/>
      <c r="DD122" s="1077"/>
      <c r="DE122" s="1077"/>
      <c r="DF122" s="1078"/>
      <c r="DG122" s="975" t="s">
        <v>467</v>
      </c>
      <c r="DH122" s="976"/>
      <c r="DI122" s="976"/>
      <c r="DJ122" s="976"/>
      <c r="DK122" s="976"/>
      <c r="DL122" s="976" t="s">
        <v>467</v>
      </c>
      <c r="DM122" s="976"/>
      <c r="DN122" s="976"/>
      <c r="DO122" s="976"/>
      <c r="DP122" s="976"/>
      <c r="DQ122" s="976" t="s">
        <v>467</v>
      </c>
      <c r="DR122" s="976"/>
      <c r="DS122" s="976"/>
      <c r="DT122" s="976"/>
      <c r="DU122" s="976"/>
      <c r="DV122" s="977" t="s">
        <v>467</v>
      </c>
      <c r="DW122" s="977"/>
      <c r="DX122" s="977"/>
      <c r="DY122" s="977"/>
      <c r="DZ122" s="978"/>
    </row>
    <row r="123" spans="1:130" s="246" customFormat="1" ht="26.25" customHeight="1" x14ac:dyDescent="0.15">
      <c r="A123" s="1115"/>
      <c r="B123" s="1002"/>
      <c r="C123" s="972" t="s">
        <v>459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467</v>
      </c>
      <c r="AB123" s="1015"/>
      <c r="AC123" s="1015"/>
      <c r="AD123" s="1015"/>
      <c r="AE123" s="1016"/>
      <c r="AF123" s="1017" t="s">
        <v>467</v>
      </c>
      <c r="AG123" s="1015"/>
      <c r="AH123" s="1015"/>
      <c r="AI123" s="1015"/>
      <c r="AJ123" s="1016"/>
      <c r="AK123" s="1017" t="s">
        <v>467</v>
      </c>
      <c r="AL123" s="1015"/>
      <c r="AM123" s="1015"/>
      <c r="AN123" s="1015"/>
      <c r="AO123" s="1016"/>
      <c r="AP123" s="1018" t="s">
        <v>467</v>
      </c>
      <c r="AQ123" s="1019"/>
      <c r="AR123" s="1019"/>
      <c r="AS123" s="1019"/>
      <c r="AT123" s="1020"/>
      <c r="AU123" s="1051"/>
      <c r="AV123" s="1052"/>
      <c r="AW123" s="1052"/>
      <c r="AX123" s="1052"/>
      <c r="AY123" s="1052"/>
      <c r="AZ123" s="277" t="s">
        <v>185</v>
      </c>
      <c r="BA123" s="277"/>
      <c r="BB123" s="277"/>
      <c r="BC123" s="277"/>
      <c r="BD123" s="277"/>
      <c r="BE123" s="277"/>
      <c r="BF123" s="277"/>
      <c r="BG123" s="277"/>
      <c r="BH123" s="277"/>
      <c r="BI123" s="277"/>
      <c r="BJ123" s="277"/>
      <c r="BK123" s="277"/>
      <c r="BL123" s="277"/>
      <c r="BM123" s="277"/>
      <c r="BN123" s="277"/>
      <c r="BO123" s="1031" t="s">
        <v>477</v>
      </c>
      <c r="BP123" s="1062"/>
      <c r="BQ123" s="1121">
        <v>4234196</v>
      </c>
      <c r="BR123" s="1122"/>
      <c r="BS123" s="1122"/>
      <c r="BT123" s="1122"/>
      <c r="BU123" s="1122"/>
      <c r="BV123" s="1122">
        <v>3860548</v>
      </c>
      <c r="BW123" s="1122"/>
      <c r="BX123" s="1122"/>
      <c r="BY123" s="1122"/>
      <c r="BZ123" s="1122"/>
      <c r="CA123" s="1122">
        <v>3996193</v>
      </c>
      <c r="CB123" s="1122"/>
      <c r="CC123" s="1122"/>
      <c r="CD123" s="1122"/>
      <c r="CE123" s="1122"/>
      <c r="CF123" s="1055"/>
      <c r="CG123" s="1056"/>
      <c r="CH123" s="1056"/>
      <c r="CI123" s="1056"/>
      <c r="CJ123" s="1057"/>
      <c r="CK123" s="1066"/>
      <c r="CL123" s="1067"/>
      <c r="CM123" s="1067"/>
      <c r="CN123" s="1067"/>
      <c r="CO123" s="1068"/>
      <c r="CP123" s="1076" t="s">
        <v>478</v>
      </c>
      <c r="CQ123" s="1077"/>
      <c r="CR123" s="1077"/>
      <c r="CS123" s="1077"/>
      <c r="CT123" s="1077"/>
      <c r="CU123" s="1077"/>
      <c r="CV123" s="1077"/>
      <c r="CW123" s="1077"/>
      <c r="CX123" s="1077"/>
      <c r="CY123" s="1077"/>
      <c r="CZ123" s="1077"/>
      <c r="DA123" s="1077"/>
      <c r="DB123" s="1077"/>
      <c r="DC123" s="1077"/>
      <c r="DD123" s="1077"/>
      <c r="DE123" s="1077"/>
      <c r="DF123" s="1078"/>
      <c r="DG123" s="1014" t="s">
        <v>479</v>
      </c>
      <c r="DH123" s="1015"/>
      <c r="DI123" s="1015"/>
      <c r="DJ123" s="1015"/>
      <c r="DK123" s="1016"/>
      <c r="DL123" s="1017" t="s">
        <v>479</v>
      </c>
      <c r="DM123" s="1015"/>
      <c r="DN123" s="1015"/>
      <c r="DO123" s="1015"/>
      <c r="DP123" s="1016"/>
      <c r="DQ123" s="1017" t="s">
        <v>479</v>
      </c>
      <c r="DR123" s="1015"/>
      <c r="DS123" s="1015"/>
      <c r="DT123" s="1015"/>
      <c r="DU123" s="1016"/>
      <c r="DV123" s="1018" t="s">
        <v>443</v>
      </c>
      <c r="DW123" s="1019"/>
      <c r="DX123" s="1019"/>
      <c r="DY123" s="1019"/>
      <c r="DZ123" s="1020"/>
    </row>
    <row r="124" spans="1:130" s="246" customFormat="1" ht="26.25" customHeight="1" thickBot="1" x14ac:dyDescent="0.2">
      <c r="A124" s="1115"/>
      <c r="B124" s="1002"/>
      <c r="C124" s="972" t="s">
        <v>462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479</v>
      </c>
      <c r="AB124" s="1015"/>
      <c r="AC124" s="1015"/>
      <c r="AD124" s="1015"/>
      <c r="AE124" s="1016"/>
      <c r="AF124" s="1017" t="s">
        <v>480</v>
      </c>
      <c r="AG124" s="1015"/>
      <c r="AH124" s="1015"/>
      <c r="AI124" s="1015"/>
      <c r="AJ124" s="1016"/>
      <c r="AK124" s="1017" t="s">
        <v>443</v>
      </c>
      <c r="AL124" s="1015"/>
      <c r="AM124" s="1015"/>
      <c r="AN124" s="1015"/>
      <c r="AO124" s="1016"/>
      <c r="AP124" s="1018" t="s">
        <v>480</v>
      </c>
      <c r="AQ124" s="1019"/>
      <c r="AR124" s="1019"/>
      <c r="AS124" s="1019"/>
      <c r="AT124" s="1020"/>
      <c r="AU124" s="1117" t="s">
        <v>481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479</v>
      </c>
      <c r="BR124" s="1084"/>
      <c r="BS124" s="1084"/>
      <c r="BT124" s="1084"/>
      <c r="BU124" s="1084"/>
      <c r="BV124" s="1084">
        <v>4.9000000000000004</v>
      </c>
      <c r="BW124" s="1084"/>
      <c r="BX124" s="1084"/>
      <c r="BY124" s="1084"/>
      <c r="BZ124" s="1084"/>
      <c r="CA124" s="1084">
        <v>0.2</v>
      </c>
      <c r="CB124" s="1084"/>
      <c r="CC124" s="1084"/>
      <c r="CD124" s="1084"/>
      <c r="CE124" s="1084"/>
      <c r="CF124" s="1085"/>
      <c r="CG124" s="1086"/>
      <c r="CH124" s="1086"/>
      <c r="CI124" s="1086"/>
      <c r="CJ124" s="1087"/>
      <c r="CK124" s="1069"/>
      <c r="CL124" s="1069"/>
      <c r="CM124" s="1069"/>
      <c r="CN124" s="1069"/>
      <c r="CO124" s="1070"/>
      <c r="CP124" s="1076" t="s">
        <v>482</v>
      </c>
      <c r="CQ124" s="1077"/>
      <c r="CR124" s="1077"/>
      <c r="CS124" s="1077"/>
      <c r="CT124" s="1077"/>
      <c r="CU124" s="1077"/>
      <c r="CV124" s="1077"/>
      <c r="CW124" s="1077"/>
      <c r="CX124" s="1077"/>
      <c r="CY124" s="1077"/>
      <c r="CZ124" s="1077"/>
      <c r="DA124" s="1077"/>
      <c r="DB124" s="1077"/>
      <c r="DC124" s="1077"/>
      <c r="DD124" s="1077"/>
      <c r="DE124" s="1077"/>
      <c r="DF124" s="1078"/>
      <c r="DG124" s="1061" t="s">
        <v>479</v>
      </c>
      <c r="DH124" s="1040"/>
      <c r="DI124" s="1040"/>
      <c r="DJ124" s="1040"/>
      <c r="DK124" s="1041"/>
      <c r="DL124" s="1039" t="s">
        <v>479</v>
      </c>
      <c r="DM124" s="1040"/>
      <c r="DN124" s="1040"/>
      <c r="DO124" s="1040"/>
      <c r="DP124" s="1041"/>
      <c r="DQ124" s="1039" t="s">
        <v>483</v>
      </c>
      <c r="DR124" s="1040"/>
      <c r="DS124" s="1040"/>
      <c r="DT124" s="1040"/>
      <c r="DU124" s="1041"/>
      <c r="DV124" s="1042" t="s">
        <v>483</v>
      </c>
      <c r="DW124" s="1043"/>
      <c r="DX124" s="1043"/>
      <c r="DY124" s="1043"/>
      <c r="DZ124" s="1044"/>
    </row>
    <row r="125" spans="1:130" s="246" customFormat="1" ht="26.25" customHeight="1" x14ac:dyDescent="0.15">
      <c r="A125" s="1115"/>
      <c r="B125" s="1002"/>
      <c r="C125" s="972" t="s">
        <v>464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484</v>
      </c>
      <c r="AB125" s="1015"/>
      <c r="AC125" s="1015"/>
      <c r="AD125" s="1015"/>
      <c r="AE125" s="1016"/>
      <c r="AF125" s="1017" t="s">
        <v>480</v>
      </c>
      <c r="AG125" s="1015"/>
      <c r="AH125" s="1015"/>
      <c r="AI125" s="1015"/>
      <c r="AJ125" s="1016"/>
      <c r="AK125" s="1017" t="s">
        <v>479</v>
      </c>
      <c r="AL125" s="1015"/>
      <c r="AM125" s="1015"/>
      <c r="AN125" s="1015"/>
      <c r="AO125" s="1016"/>
      <c r="AP125" s="1018" t="s">
        <v>479</v>
      </c>
      <c r="AQ125" s="1019"/>
      <c r="AR125" s="1019"/>
      <c r="AS125" s="1019"/>
      <c r="AT125" s="102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9" t="s">
        <v>485</v>
      </c>
      <c r="CL125" s="1064"/>
      <c r="CM125" s="1064"/>
      <c r="CN125" s="1064"/>
      <c r="CO125" s="1065"/>
      <c r="CP125" s="996" t="s">
        <v>486</v>
      </c>
      <c r="CQ125" s="945"/>
      <c r="CR125" s="945"/>
      <c r="CS125" s="945"/>
      <c r="CT125" s="945"/>
      <c r="CU125" s="945"/>
      <c r="CV125" s="945"/>
      <c r="CW125" s="945"/>
      <c r="CX125" s="945"/>
      <c r="CY125" s="945"/>
      <c r="CZ125" s="945"/>
      <c r="DA125" s="945"/>
      <c r="DB125" s="945"/>
      <c r="DC125" s="945"/>
      <c r="DD125" s="945"/>
      <c r="DE125" s="945"/>
      <c r="DF125" s="946"/>
      <c r="DG125" s="982" t="s">
        <v>479</v>
      </c>
      <c r="DH125" s="983"/>
      <c r="DI125" s="983"/>
      <c r="DJ125" s="983"/>
      <c r="DK125" s="983"/>
      <c r="DL125" s="983" t="s">
        <v>440</v>
      </c>
      <c r="DM125" s="983"/>
      <c r="DN125" s="983"/>
      <c r="DO125" s="983"/>
      <c r="DP125" s="983"/>
      <c r="DQ125" s="983" t="s">
        <v>479</v>
      </c>
      <c r="DR125" s="983"/>
      <c r="DS125" s="983"/>
      <c r="DT125" s="983"/>
      <c r="DU125" s="983"/>
      <c r="DV125" s="984" t="s">
        <v>479</v>
      </c>
      <c r="DW125" s="984"/>
      <c r="DX125" s="984"/>
      <c r="DY125" s="984"/>
      <c r="DZ125" s="985"/>
    </row>
    <row r="126" spans="1:130" s="246" customFormat="1" ht="26.25" customHeight="1" thickBot="1" x14ac:dyDescent="0.2">
      <c r="A126" s="1115"/>
      <c r="B126" s="1002"/>
      <c r="C126" s="972" t="s">
        <v>466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483</v>
      </c>
      <c r="AB126" s="1015"/>
      <c r="AC126" s="1015"/>
      <c r="AD126" s="1015"/>
      <c r="AE126" s="1016"/>
      <c r="AF126" s="1017" t="s">
        <v>483</v>
      </c>
      <c r="AG126" s="1015"/>
      <c r="AH126" s="1015"/>
      <c r="AI126" s="1015"/>
      <c r="AJ126" s="1016"/>
      <c r="AK126" s="1017" t="s">
        <v>479</v>
      </c>
      <c r="AL126" s="1015"/>
      <c r="AM126" s="1015"/>
      <c r="AN126" s="1015"/>
      <c r="AO126" s="1016"/>
      <c r="AP126" s="1018" t="s">
        <v>479</v>
      </c>
      <c r="AQ126" s="1019"/>
      <c r="AR126" s="1019"/>
      <c r="AS126" s="1019"/>
      <c r="AT126" s="102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t="s">
        <v>173</v>
      </c>
      <c r="DH126" s="976"/>
      <c r="DI126" s="976"/>
      <c r="DJ126" s="976"/>
      <c r="DK126" s="976"/>
      <c r="DL126" s="976" t="s">
        <v>484</v>
      </c>
      <c r="DM126" s="976"/>
      <c r="DN126" s="976"/>
      <c r="DO126" s="976"/>
      <c r="DP126" s="976"/>
      <c r="DQ126" s="976" t="s">
        <v>483</v>
      </c>
      <c r="DR126" s="976"/>
      <c r="DS126" s="976"/>
      <c r="DT126" s="976"/>
      <c r="DU126" s="976"/>
      <c r="DV126" s="977" t="s">
        <v>480</v>
      </c>
      <c r="DW126" s="977"/>
      <c r="DX126" s="977"/>
      <c r="DY126" s="977"/>
      <c r="DZ126" s="978"/>
    </row>
    <row r="127" spans="1:130" s="246" customFormat="1" ht="26.25" customHeight="1" x14ac:dyDescent="0.15">
      <c r="A127" s="1116"/>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480</v>
      </c>
      <c r="AB127" s="1015"/>
      <c r="AC127" s="1015"/>
      <c r="AD127" s="1015"/>
      <c r="AE127" s="1016"/>
      <c r="AF127" s="1017" t="s">
        <v>479</v>
      </c>
      <c r="AG127" s="1015"/>
      <c r="AH127" s="1015"/>
      <c r="AI127" s="1015"/>
      <c r="AJ127" s="1016"/>
      <c r="AK127" s="1017" t="s">
        <v>480</v>
      </c>
      <c r="AL127" s="1015"/>
      <c r="AM127" s="1015"/>
      <c r="AN127" s="1015"/>
      <c r="AO127" s="1016"/>
      <c r="AP127" s="1018" t="s">
        <v>479</v>
      </c>
      <c r="AQ127" s="1019"/>
      <c r="AR127" s="1019"/>
      <c r="AS127" s="1019"/>
      <c r="AT127" s="1020"/>
      <c r="AU127" s="282"/>
      <c r="AV127" s="282"/>
      <c r="AW127" s="282"/>
      <c r="AX127" s="1088" t="s">
        <v>489</v>
      </c>
      <c r="AY127" s="1089"/>
      <c r="AZ127" s="1089"/>
      <c r="BA127" s="1089"/>
      <c r="BB127" s="1089"/>
      <c r="BC127" s="1089"/>
      <c r="BD127" s="1089"/>
      <c r="BE127" s="1090"/>
      <c r="BF127" s="1091" t="s">
        <v>490</v>
      </c>
      <c r="BG127" s="1089"/>
      <c r="BH127" s="1089"/>
      <c r="BI127" s="1089"/>
      <c r="BJ127" s="1089"/>
      <c r="BK127" s="1089"/>
      <c r="BL127" s="1090"/>
      <c r="BM127" s="1091" t="s">
        <v>491</v>
      </c>
      <c r="BN127" s="1089"/>
      <c r="BO127" s="1089"/>
      <c r="BP127" s="1089"/>
      <c r="BQ127" s="1089"/>
      <c r="BR127" s="1089"/>
      <c r="BS127" s="1090"/>
      <c r="BT127" s="1091" t="s">
        <v>492</v>
      </c>
      <c r="BU127" s="1089"/>
      <c r="BV127" s="1089"/>
      <c r="BW127" s="1089"/>
      <c r="BX127" s="1089"/>
      <c r="BY127" s="1089"/>
      <c r="BZ127" s="1113"/>
      <c r="CA127" s="282"/>
      <c r="CB127" s="282"/>
      <c r="CC127" s="282"/>
      <c r="CD127" s="283"/>
      <c r="CE127" s="283"/>
      <c r="CF127" s="283"/>
      <c r="CG127" s="280"/>
      <c r="CH127" s="280"/>
      <c r="CI127" s="280"/>
      <c r="CJ127" s="281"/>
      <c r="CK127" s="1080"/>
      <c r="CL127" s="1067"/>
      <c r="CM127" s="1067"/>
      <c r="CN127" s="1067"/>
      <c r="CO127" s="1068"/>
      <c r="CP127" s="1005" t="s">
        <v>493</v>
      </c>
      <c r="CQ127" s="1006"/>
      <c r="CR127" s="1006"/>
      <c r="CS127" s="1006"/>
      <c r="CT127" s="1006"/>
      <c r="CU127" s="1006"/>
      <c r="CV127" s="1006"/>
      <c r="CW127" s="1006"/>
      <c r="CX127" s="1006"/>
      <c r="CY127" s="1006"/>
      <c r="CZ127" s="1006"/>
      <c r="DA127" s="1006"/>
      <c r="DB127" s="1006"/>
      <c r="DC127" s="1006"/>
      <c r="DD127" s="1006"/>
      <c r="DE127" s="1006"/>
      <c r="DF127" s="1007"/>
      <c r="DG127" s="975" t="s">
        <v>480</v>
      </c>
      <c r="DH127" s="976"/>
      <c r="DI127" s="976"/>
      <c r="DJ127" s="976"/>
      <c r="DK127" s="976"/>
      <c r="DL127" s="976" t="s">
        <v>483</v>
      </c>
      <c r="DM127" s="976"/>
      <c r="DN127" s="976"/>
      <c r="DO127" s="976"/>
      <c r="DP127" s="976"/>
      <c r="DQ127" s="976" t="s">
        <v>480</v>
      </c>
      <c r="DR127" s="976"/>
      <c r="DS127" s="976"/>
      <c r="DT127" s="976"/>
      <c r="DU127" s="976"/>
      <c r="DV127" s="977" t="s">
        <v>479</v>
      </c>
      <c r="DW127" s="977"/>
      <c r="DX127" s="977"/>
      <c r="DY127" s="977"/>
      <c r="DZ127" s="978"/>
    </row>
    <row r="128" spans="1:130" s="246" customFormat="1" ht="26.25" customHeight="1" thickBot="1" x14ac:dyDescent="0.2">
      <c r="A128" s="1099" t="s">
        <v>494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495</v>
      </c>
      <c r="X128" s="1101"/>
      <c r="Y128" s="1101"/>
      <c r="Z128" s="1102"/>
      <c r="AA128" s="1103">
        <v>4166</v>
      </c>
      <c r="AB128" s="1104"/>
      <c r="AC128" s="1104"/>
      <c r="AD128" s="1104"/>
      <c r="AE128" s="1105"/>
      <c r="AF128" s="1106">
        <v>4925</v>
      </c>
      <c r="AG128" s="1104"/>
      <c r="AH128" s="1104"/>
      <c r="AI128" s="1104"/>
      <c r="AJ128" s="1105"/>
      <c r="AK128" s="1106">
        <v>4900</v>
      </c>
      <c r="AL128" s="1104"/>
      <c r="AM128" s="1104"/>
      <c r="AN128" s="1104"/>
      <c r="AO128" s="1105"/>
      <c r="AP128" s="1107"/>
      <c r="AQ128" s="1108"/>
      <c r="AR128" s="1108"/>
      <c r="AS128" s="1108"/>
      <c r="AT128" s="1109"/>
      <c r="AU128" s="282"/>
      <c r="AV128" s="282"/>
      <c r="AW128" s="282"/>
      <c r="AX128" s="944" t="s">
        <v>496</v>
      </c>
      <c r="AY128" s="945"/>
      <c r="AZ128" s="945"/>
      <c r="BA128" s="945"/>
      <c r="BB128" s="945"/>
      <c r="BC128" s="945"/>
      <c r="BD128" s="945"/>
      <c r="BE128" s="946"/>
      <c r="BF128" s="1110" t="s">
        <v>484</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3"/>
      <c r="CB128" s="283"/>
      <c r="CC128" s="283"/>
      <c r="CD128" s="283"/>
      <c r="CE128" s="283"/>
      <c r="CF128" s="283"/>
      <c r="CG128" s="280"/>
      <c r="CH128" s="280"/>
      <c r="CI128" s="280"/>
      <c r="CJ128" s="281"/>
      <c r="CK128" s="1081"/>
      <c r="CL128" s="1082"/>
      <c r="CM128" s="1082"/>
      <c r="CN128" s="1082"/>
      <c r="CO128" s="1083"/>
      <c r="CP128" s="1092" t="s">
        <v>497</v>
      </c>
      <c r="CQ128" s="1093"/>
      <c r="CR128" s="1093"/>
      <c r="CS128" s="1093"/>
      <c r="CT128" s="1093"/>
      <c r="CU128" s="1093"/>
      <c r="CV128" s="1093"/>
      <c r="CW128" s="1093"/>
      <c r="CX128" s="1093"/>
      <c r="CY128" s="1093"/>
      <c r="CZ128" s="1093"/>
      <c r="DA128" s="1093"/>
      <c r="DB128" s="1093"/>
      <c r="DC128" s="1093"/>
      <c r="DD128" s="1093"/>
      <c r="DE128" s="1093"/>
      <c r="DF128" s="1094"/>
      <c r="DG128" s="1095" t="s">
        <v>479</v>
      </c>
      <c r="DH128" s="1096"/>
      <c r="DI128" s="1096"/>
      <c r="DJ128" s="1096"/>
      <c r="DK128" s="1096"/>
      <c r="DL128" s="1096" t="s">
        <v>173</v>
      </c>
      <c r="DM128" s="1096"/>
      <c r="DN128" s="1096"/>
      <c r="DO128" s="1096"/>
      <c r="DP128" s="1096"/>
      <c r="DQ128" s="1096" t="s">
        <v>440</v>
      </c>
      <c r="DR128" s="1096"/>
      <c r="DS128" s="1096"/>
      <c r="DT128" s="1096"/>
      <c r="DU128" s="1096"/>
      <c r="DV128" s="1097" t="s">
        <v>440</v>
      </c>
      <c r="DW128" s="1097"/>
      <c r="DX128" s="1097"/>
      <c r="DY128" s="1097"/>
      <c r="DZ128" s="1098"/>
    </row>
    <row r="129" spans="1:131" s="246"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1364492</v>
      </c>
      <c r="AB129" s="1015"/>
      <c r="AC129" s="1015"/>
      <c r="AD129" s="1015"/>
      <c r="AE129" s="1016"/>
      <c r="AF129" s="1017">
        <v>1395985</v>
      </c>
      <c r="AG129" s="1015"/>
      <c r="AH129" s="1015"/>
      <c r="AI129" s="1015"/>
      <c r="AJ129" s="1016"/>
      <c r="AK129" s="1017">
        <v>1421227</v>
      </c>
      <c r="AL129" s="1015"/>
      <c r="AM129" s="1015"/>
      <c r="AN129" s="1015"/>
      <c r="AO129" s="1016"/>
      <c r="AP129" s="1132"/>
      <c r="AQ129" s="1133"/>
      <c r="AR129" s="1133"/>
      <c r="AS129" s="1133"/>
      <c r="AT129" s="1134"/>
      <c r="AU129" s="284"/>
      <c r="AV129" s="284"/>
      <c r="AW129" s="284"/>
      <c r="AX129" s="1123" t="s">
        <v>499</v>
      </c>
      <c r="AY129" s="1006"/>
      <c r="AZ129" s="1006"/>
      <c r="BA129" s="1006"/>
      <c r="BB129" s="1006"/>
      <c r="BC129" s="1006"/>
      <c r="BD129" s="1006"/>
      <c r="BE129" s="1007"/>
      <c r="BF129" s="1124" t="s">
        <v>500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242909</v>
      </c>
      <c r="AB130" s="1015"/>
      <c r="AC130" s="1015"/>
      <c r="AD130" s="1015"/>
      <c r="AE130" s="1016"/>
      <c r="AF130" s="1017">
        <v>294883</v>
      </c>
      <c r="AG130" s="1015"/>
      <c r="AH130" s="1015"/>
      <c r="AI130" s="1015"/>
      <c r="AJ130" s="1016"/>
      <c r="AK130" s="1017">
        <v>284052</v>
      </c>
      <c r="AL130" s="1015"/>
      <c r="AM130" s="1015"/>
      <c r="AN130" s="1015"/>
      <c r="AO130" s="1016"/>
      <c r="AP130" s="1132"/>
      <c r="AQ130" s="1133"/>
      <c r="AR130" s="1133"/>
      <c r="AS130" s="1133"/>
      <c r="AT130" s="1134"/>
      <c r="AU130" s="284"/>
      <c r="AV130" s="284"/>
      <c r="AW130" s="284"/>
      <c r="AX130" s="1123" t="s">
        <v>503</v>
      </c>
      <c r="AY130" s="1006"/>
      <c r="AZ130" s="1006"/>
      <c r="BA130" s="1006"/>
      <c r="BB130" s="1006"/>
      <c r="BC130" s="1006"/>
      <c r="BD130" s="1006"/>
      <c r="BE130" s="1007"/>
      <c r="BF130" s="1160">
        <v>13.4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1121583</v>
      </c>
      <c r="AB131" s="1040"/>
      <c r="AC131" s="1040"/>
      <c r="AD131" s="1040"/>
      <c r="AE131" s="1041"/>
      <c r="AF131" s="1039">
        <v>1101102</v>
      </c>
      <c r="AG131" s="1040"/>
      <c r="AH131" s="1040"/>
      <c r="AI131" s="1040"/>
      <c r="AJ131" s="1041"/>
      <c r="AK131" s="1039">
        <v>1137175</v>
      </c>
      <c r="AL131" s="1040"/>
      <c r="AM131" s="1040"/>
      <c r="AN131" s="1040"/>
      <c r="AO131" s="1041"/>
      <c r="AP131" s="1170"/>
      <c r="AQ131" s="1171"/>
      <c r="AR131" s="1171"/>
      <c r="AS131" s="1171"/>
      <c r="AT131" s="1172"/>
      <c r="AU131" s="284"/>
      <c r="AV131" s="284"/>
      <c r="AW131" s="284"/>
      <c r="AX131" s="1142" t="s">
        <v>505</v>
      </c>
      <c r="AY131" s="1093"/>
      <c r="AZ131" s="1093"/>
      <c r="BA131" s="1093"/>
      <c r="BB131" s="1093"/>
      <c r="BC131" s="1093"/>
      <c r="BD131" s="1093"/>
      <c r="BE131" s="1094"/>
      <c r="BF131" s="1143">
        <v>0.2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12.29048586</v>
      </c>
      <c r="AB132" s="1156"/>
      <c r="AC132" s="1156"/>
      <c r="AD132" s="1156"/>
      <c r="AE132" s="1157"/>
      <c r="AF132" s="1158">
        <v>14.550241489999999</v>
      </c>
      <c r="AG132" s="1156"/>
      <c r="AH132" s="1156"/>
      <c r="AI132" s="1156"/>
      <c r="AJ132" s="1157"/>
      <c r="AK132" s="1158">
        <v>13.62402445</v>
      </c>
      <c r="AL132" s="1156"/>
      <c r="AM132" s="1156"/>
      <c r="AN132" s="1156"/>
      <c r="AO132" s="1157"/>
      <c r="AP132" s="1055"/>
      <c r="AQ132" s="1056"/>
      <c r="AR132" s="1056"/>
      <c r="AS132" s="1056"/>
      <c r="AT132" s="115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12.2</v>
      </c>
      <c r="AB133" s="1139"/>
      <c r="AC133" s="1139"/>
      <c r="AD133" s="1139"/>
      <c r="AE133" s="1140"/>
      <c r="AF133" s="1138">
        <v>13.2</v>
      </c>
      <c r="AG133" s="1139"/>
      <c r="AH133" s="1139"/>
      <c r="AI133" s="1139"/>
      <c r="AJ133" s="1140"/>
      <c r="AK133" s="1138">
        <v>13.4</v>
      </c>
      <c r="AL133" s="1139"/>
      <c r="AM133" s="1139"/>
      <c r="AN133" s="1139"/>
      <c r="AO133" s="1140"/>
      <c r="AP133" s="1085"/>
      <c r="AQ133" s="1086"/>
      <c r="AR133" s="1086"/>
      <c r="AS133" s="1086"/>
      <c r="AT133" s="114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xfwyzKiIAuJfDC6ods+TKZG4qfAn+pAfr18UhTyC5FfqbAE19CoZ51La4/xj3ld4lPOUsYXKW6taDu91lWmafw==" saltValue="/8yCbqfLNwXLeC9+Lzx/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71:P71"/>
    <mergeCell ref="B72:P72"/>
    <mergeCell ref="B74:P74"/>
    <mergeCell ref="B73:P7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16" zoomScale="70" zoomScaleNormal="85" zoomScaleSheetLayoutView="70" workbookViewId="0">
      <selection activeCell="AT25" sqref="AT2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pPsekAWTfh2/MtmNydCUZbVFtLf39ho1zpzM1SyJ0qW5055yZvYxGdhW3V5DwVGywq1+A3S5JRGTLQMwiSt4BA==" saltValue="1Y8wHH+bWnVbJbd96FAS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49"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q+Er7sH6vglXr4JWd3mq5O0rFFBrtsYCSb+uoK2/VYGonfH7kCx7ulS/u4pAw3fVB13h9WeyYPS6aSV0liClw==" saltValue="TEkAbrVUJSc6MsNCuWFhL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X4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517</v>
      </c>
      <c r="AL9" s="1176"/>
      <c r="AM9" s="1176"/>
      <c r="AN9" s="1177"/>
      <c r="AO9" s="312">
        <v>375980</v>
      </c>
      <c r="AP9" s="312">
        <v>209343</v>
      </c>
      <c r="AQ9" s="313">
        <v>224098</v>
      </c>
      <c r="AR9" s="314">
        <v>-6.6</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518</v>
      </c>
      <c r="AL10" s="1176"/>
      <c r="AM10" s="1176"/>
      <c r="AN10" s="1177"/>
      <c r="AO10" s="315">
        <v>202359</v>
      </c>
      <c r="AP10" s="315">
        <v>112672</v>
      </c>
      <c r="AQ10" s="316">
        <v>32087</v>
      </c>
      <c r="AR10" s="317">
        <v>251.1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519</v>
      </c>
      <c r="AL11" s="1176"/>
      <c r="AM11" s="1176"/>
      <c r="AN11" s="1177"/>
      <c r="AO11" s="315" t="s">
        <v>520</v>
      </c>
      <c r="AP11" s="315" t="s">
        <v>520</v>
      </c>
      <c r="AQ11" s="316">
        <v>3587</v>
      </c>
      <c r="AR11" s="317" t="s">
        <v>520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521</v>
      </c>
      <c r="AL12" s="1176"/>
      <c r="AM12" s="1176"/>
      <c r="AN12" s="1177"/>
      <c r="AO12" s="315" t="s">
        <v>520</v>
      </c>
      <c r="AP12" s="315" t="s">
        <v>520</v>
      </c>
      <c r="AQ12" s="316" t="s">
        <v>520</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522</v>
      </c>
      <c r="AL13" s="1176"/>
      <c r="AM13" s="1176"/>
      <c r="AN13" s="1177"/>
      <c r="AO13" s="315">
        <v>28309</v>
      </c>
      <c r="AP13" s="315">
        <v>15762</v>
      </c>
      <c r="AQ13" s="316">
        <v>11579</v>
      </c>
      <c r="AR13" s="317">
        <v>36.1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523</v>
      </c>
      <c r="AL14" s="1176"/>
      <c r="AM14" s="1176"/>
      <c r="AN14" s="1177"/>
      <c r="AO14" s="315">
        <v>8269</v>
      </c>
      <c r="AP14" s="315">
        <v>4604</v>
      </c>
      <c r="AQ14" s="316">
        <v>4496</v>
      </c>
      <c r="AR14" s="317">
        <v>2.4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1" t="s">
        <v>524</v>
      </c>
      <c r="AL15" s="1182"/>
      <c r="AM15" s="1182"/>
      <c r="AN15" s="1183"/>
      <c r="AO15" s="315">
        <v>-36946</v>
      </c>
      <c r="AP15" s="315">
        <v>-20571</v>
      </c>
      <c r="AQ15" s="316">
        <v>-17592</v>
      </c>
      <c r="AR15" s="317">
        <v>16.899999999999999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1" t="s">
        <v>185</v>
      </c>
      <c r="AL16" s="1182"/>
      <c r="AM16" s="1182"/>
      <c r="AN16" s="1183"/>
      <c r="AO16" s="315">
        <v>577971</v>
      </c>
      <c r="AP16" s="315">
        <v>321810</v>
      </c>
      <c r="AQ16" s="316">
        <v>258255</v>
      </c>
      <c r="AR16" s="317">
        <v>24.6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526</v>
      </c>
      <c r="AP20" s="324" t="s">
        <v>527</v>
      </c>
      <c r="AQ20" s="325" t="s">
        <v>528</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529</v>
      </c>
      <c r="AL21" s="1185"/>
      <c r="AM21" s="1185"/>
      <c r="AN21" s="1186"/>
      <c r="AO21" s="328">
        <v>20.6</v>
      </c>
      <c r="AP21" s="329">
        <v>22.75</v>
      </c>
      <c r="AQ21" s="330">
        <v>-2.15</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530</v>
      </c>
      <c r="AL22" s="1185"/>
      <c r="AM22" s="1185"/>
      <c r="AN22" s="1186"/>
      <c r="AO22" s="333">
        <v>96.2</v>
      </c>
      <c r="AP22" s="334">
        <v>95.6</v>
      </c>
      <c r="AQ22" s="335">
        <v>0.6</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8" t="s">
        <v>534</v>
      </c>
      <c r="AL32" s="1179"/>
      <c r="AM32" s="1179"/>
      <c r="AN32" s="1180"/>
      <c r="AO32" s="343">
        <v>365944</v>
      </c>
      <c r="AP32" s="343">
        <v>203755</v>
      </c>
      <c r="AQ32" s="344">
        <v>146295</v>
      </c>
      <c r="AR32" s="345">
        <v>39.299999999999997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8" t="s">
        <v>535</v>
      </c>
      <c r="AL33" s="1179"/>
      <c r="AM33" s="1179"/>
      <c r="AN33" s="1180"/>
      <c r="AO33" s="343" t="s">
        <v>520</v>
      </c>
      <c r="AP33" s="343" t="s">
        <v>520</v>
      </c>
      <c r="AQ33" s="344" t="s">
        <v>520</v>
      </c>
      <c r="AR33" s="345"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8" t="s">
        <v>536</v>
      </c>
      <c r="AL34" s="1179"/>
      <c r="AM34" s="1179"/>
      <c r="AN34" s="1180"/>
      <c r="AO34" s="343" t="s">
        <v>520</v>
      </c>
      <c r="AP34" s="343" t="s">
        <v>520</v>
      </c>
      <c r="AQ34" s="344">
        <v>4</v>
      </c>
      <c r="AR34" s="345"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8" t="s">
        <v>537</v>
      </c>
      <c r="AL35" s="1179"/>
      <c r="AM35" s="1179"/>
      <c r="AN35" s="1180"/>
      <c r="AO35" s="343">
        <v>37753</v>
      </c>
      <c r="AP35" s="343">
        <v>21021</v>
      </c>
      <c r="AQ35" s="344">
        <v>31593</v>
      </c>
      <c r="AR35" s="345">
        <v>-33.5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8" t="s">
        <v>538</v>
      </c>
      <c r="AL36" s="1179"/>
      <c r="AM36" s="1179"/>
      <c r="AN36" s="1180"/>
      <c r="AO36" s="343">
        <v>39931</v>
      </c>
      <c r="AP36" s="343">
        <v>22233</v>
      </c>
      <c r="AQ36" s="344">
        <v>3914</v>
      </c>
      <c r="AR36" s="345">
        <v>468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8" t="s">
        <v>539</v>
      </c>
      <c r="AL37" s="1179"/>
      <c r="AM37" s="1179"/>
      <c r="AN37" s="1180"/>
      <c r="AO37" s="343" t="s">
        <v>520</v>
      </c>
      <c r="AP37" s="343" t="s">
        <v>520</v>
      </c>
      <c r="AQ37" s="344">
        <v>1348</v>
      </c>
      <c r="AR37" s="345"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540</v>
      </c>
      <c r="AL38" s="1188"/>
      <c r="AM38" s="1188"/>
      <c r="AN38" s="1189"/>
      <c r="AO38" s="346">
        <v>253</v>
      </c>
      <c r="AP38" s="346">
        <v>141</v>
      </c>
      <c r="AQ38" s="347">
        <v>27</v>
      </c>
      <c r="AR38" s="335">
        <v>422.2</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541</v>
      </c>
      <c r="AL39" s="1188"/>
      <c r="AM39" s="1188"/>
      <c r="AN39" s="1189"/>
      <c r="AO39" s="343">
        <v>-4900</v>
      </c>
      <c r="AP39" s="343">
        <v>-2728</v>
      </c>
      <c r="AQ39" s="344">
        <v>-7201</v>
      </c>
      <c r="AR39" s="345">
        <v>-62.1</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8" t="s">
        <v>542</v>
      </c>
      <c r="AL40" s="1179"/>
      <c r="AM40" s="1179"/>
      <c r="AN40" s="1180"/>
      <c r="AO40" s="343">
        <v>-284052</v>
      </c>
      <c r="AP40" s="343">
        <v>-158158</v>
      </c>
      <c r="AQ40" s="344">
        <v>-128709</v>
      </c>
      <c r="AR40" s="345">
        <v>22.9</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297</v>
      </c>
      <c r="AL41" s="1191"/>
      <c r="AM41" s="1191"/>
      <c r="AN41" s="1192"/>
      <c r="AO41" s="343">
        <v>154929</v>
      </c>
      <c r="AP41" s="343">
        <v>86263</v>
      </c>
      <c r="AQ41" s="344">
        <v>47272</v>
      </c>
      <c r="AR41" s="345">
        <v>82.5</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543</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545</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93" t="s">
        <v>512</v>
      </c>
      <c r="AN49" s="1195" t="s">
        <v>546</v>
      </c>
      <c r="AO49" s="1196"/>
      <c r="AP49" s="1196"/>
      <c r="AQ49" s="1196"/>
      <c r="AR49" s="119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94"/>
      <c r="AN50" s="359" t="s">
        <v>547</v>
      </c>
      <c r="AO50" s="360" t="s">
        <v>548</v>
      </c>
      <c r="AP50" s="361" t="s">
        <v>549</v>
      </c>
      <c r="AQ50" s="362" t="s">
        <v>550</v>
      </c>
      <c r="AR50" s="363"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552</v>
      </c>
      <c r="AL51" s="356"/>
      <c r="AM51" s="364">
        <v>163283</v>
      </c>
      <c r="AN51" s="365">
        <v>79689</v>
      </c>
      <c r="AO51" s="366">
        <v>-86</v>
      </c>
      <c r="AP51" s="367">
        <v>291945</v>
      </c>
      <c r="AQ51" s="368">
        <v>19.100000000000001</v>
      </c>
      <c r="AR51" s="369">
        <v>-105.1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553</v>
      </c>
      <c r="AM52" s="372">
        <v>60724</v>
      </c>
      <c r="AN52" s="373">
        <v>29636</v>
      </c>
      <c r="AO52" s="374">
        <v>-62.7</v>
      </c>
      <c r="AP52" s="375">
        <v>127651</v>
      </c>
      <c r="AQ52" s="376">
        <v>17.2</v>
      </c>
      <c r="AR52" s="377">
        <v>-79.900000000000006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554</v>
      </c>
      <c r="AL53" s="356"/>
      <c r="AM53" s="364">
        <v>215925</v>
      </c>
      <c r="AN53" s="365">
        <v>108943</v>
      </c>
      <c r="AO53" s="366">
        <v>36.700000000000003</v>
      </c>
      <c r="AP53" s="367">
        <v>291173</v>
      </c>
      <c r="AQ53" s="368">
        <v>-0.3</v>
      </c>
      <c r="AR53" s="369">
        <v>37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553</v>
      </c>
      <c r="AM54" s="372">
        <v>117280</v>
      </c>
      <c r="AN54" s="373">
        <v>59173</v>
      </c>
      <c r="AO54" s="374">
        <v>99.7</v>
      </c>
      <c r="AP54" s="375">
        <v>119071</v>
      </c>
      <c r="AQ54" s="376">
        <v>-6.7</v>
      </c>
      <c r="AR54" s="377">
        <v>106.4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555</v>
      </c>
      <c r="AL55" s="356"/>
      <c r="AM55" s="364">
        <v>402120</v>
      </c>
      <c r="AN55" s="365">
        <v>209547</v>
      </c>
      <c r="AO55" s="366">
        <v>92.3</v>
      </c>
      <c r="AP55" s="367">
        <v>271581</v>
      </c>
      <c r="AQ55" s="368">
        <v>-6.7</v>
      </c>
      <c r="AR55" s="369">
        <v>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553</v>
      </c>
      <c r="AM56" s="372">
        <v>316860</v>
      </c>
      <c r="AN56" s="373">
        <v>165117</v>
      </c>
      <c r="AO56" s="374">
        <v>179</v>
      </c>
      <c r="AP56" s="375">
        <v>117844</v>
      </c>
      <c r="AQ56" s="376">
        <v>-1</v>
      </c>
      <c r="AR56" s="377">
        <v>180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556</v>
      </c>
      <c r="AL57" s="356"/>
      <c r="AM57" s="364">
        <v>382538</v>
      </c>
      <c r="AN57" s="365">
        <v>206220</v>
      </c>
      <c r="AO57" s="366">
        <v>-1.6</v>
      </c>
      <c r="AP57" s="367">
        <v>268375</v>
      </c>
      <c r="AQ57" s="368">
        <v>-1.2</v>
      </c>
      <c r="AR57" s="369">
        <v>-0.4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553</v>
      </c>
      <c r="AM58" s="372">
        <v>266074</v>
      </c>
      <c r="AN58" s="373">
        <v>143436</v>
      </c>
      <c r="AO58" s="374">
        <v>-13.1</v>
      </c>
      <c r="AP58" s="375">
        <v>119602</v>
      </c>
      <c r="AQ58" s="376">
        <v>1.5</v>
      </c>
      <c r="AR58" s="377">
        <v>-14.6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557</v>
      </c>
      <c r="AL59" s="356"/>
      <c r="AM59" s="364">
        <v>632975</v>
      </c>
      <c r="AN59" s="365">
        <v>352436</v>
      </c>
      <c r="AO59" s="366">
        <v>70.900000000000006</v>
      </c>
      <c r="AP59" s="367">
        <v>301035</v>
      </c>
      <c r="AQ59" s="368">
        <v>12.2</v>
      </c>
      <c r="AR59" s="369">
        <v>58.7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553</v>
      </c>
      <c r="AM60" s="372">
        <v>528589</v>
      </c>
      <c r="AN60" s="373">
        <v>294315</v>
      </c>
      <c r="AO60" s="374">
        <v>105.2</v>
      </c>
      <c r="AP60" s="375">
        <v>154376</v>
      </c>
      <c r="AQ60" s="376">
        <v>29.1</v>
      </c>
      <c r="AR60" s="377">
        <v>76.099999999999994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558</v>
      </c>
      <c r="AL61" s="378"/>
      <c r="AM61" s="379">
        <v>359368</v>
      </c>
      <c r="AN61" s="380">
        <v>191367</v>
      </c>
      <c r="AO61" s="381">
        <v>22.5</v>
      </c>
      <c r="AP61" s="382">
        <v>284822</v>
      </c>
      <c r="AQ61" s="383">
        <v>4.5999999999999996</v>
      </c>
      <c r="AR61" s="369">
        <v>17.899999999999999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553</v>
      </c>
      <c r="AM62" s="372">
        <v>257905</v>
      </c>
      <c r="AN62" s="373">
        <v>138335</v>
      </c>
      <c r="AO62" s="374">
        <v>61.6</v>
      </c>
      <c r="AP62" s="375">
        <v>127709</v>
      </c>
      <c r="AQ62" s="376">
        <v>8</v>
      </c>
      <c r="AR62" s="377">
        <v>53.6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vbb+iGCV89/ywjXych+ltUSZ2MBZcUZbaE0D2fsxruAebKbHm9CCyjOV+2mIB2eKeGbUDpsKAujKOW5WCM146g==" saltValue="WZ+BtDLLDZzJPjMRcsVrY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A85"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20" spans="125:125" ht="13.5" hidden="1" customHeight="1" x14ac:dyDescent="0.15"/>
    <row r="121" spans="125:125" ht="13.5" hidden="1" customHeight="1" x14ac:dyDescent="0.15">
      <c r="DU121" s="290"/>
    </row>
  </sheetData>
  <sheetProtection algorithmName="SHA-512" hashValue="q8s1X48+aCdXAKOZrk/1b9fIoxk56sDlGVwf967pwAiPvUBf/Azgbz9szAGSquzsvgIFqiroUyTgn4kK4jk3LA==" saltValue="OVvnIaRc4BkTO0PpsToJ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sheetData>
  <sheetProtection algorithmName="SHA-512" hashValue="RWe+FlH4lX5m4FUrSDiWU6+Jg6lS4zIF7b7zgK9ZnYxw0oWMIH5lx5y7hJAFpztDJdRtQKYzPaZWkOODP9vR0g==" saltValue="Q3MU+bmeJRZFtA8SQX+H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29.76</v>
      </c>
      <c r="G47" s="12">
        <v>26.57</v>
      </c>
      <c r="H47" s="12">
        <v>29.34</v>
      </c>
      <c r="I47" s="12">
        <v>29.03</v>
      </c>
      <c r="J47" s="13">
        <v>31.33</v>
      </c>
    </row>
    <row r="48" spans="2:10" ht="57.75" customHeight="1" x14ac:dyDescent="0.15">
      <c r="B48" s="14"/>
      <c r="C48" s="1200" t="s">
        <v>4</v>
      </c>
      <c r="D48" s="1200"/>
      <c r="E48" s="1201"/>
      <c r="F48" s="15">
        <v>6.08</v>
      </c>
      <c r="G48" s="16">
        <v>4.91</v>
      </c>
      <c r="H48" s="16">
        <v>4.47</v>
      </c>
      <c r="I48" s="16">
        <v>5.51</v>
      </c>
      <c r="J48" s="17">
        <v>4.83</v>
      </c>
    </row>
    <row r="49" spans="2:10" ht="57.75" customHeight="1" thickBot="1" x14ac:dyDescent="0.2">
      <c r="B49" s="18"/>
      <c r="C49" s="1202" t="s">
        <v>5</v>
      </c>
      <c r="D49" s="1202"/>
      <c r="E49" s="1203"/>
      <c r="F49" s="19">
        <v>11.93</v>
      </c>
      <c r="G49" s="20" t="s">
        <v>567</v>
      </c>
      <c r="H49" s="20" t="s">
        <v>568</v>
      </c>
      <c r="I49" s="20" t="s">
        <v>569</v>
      </c>
      <c r="J49" s="21" t="s">
        <v>570</v>
      </c>
    </row>
    <row r="50" spans="2:10" ht="13.5" customHeight="1" x14ac:dyDescent="0.15"/>
  </sheetData>
  <sheetProtection algorithmName="SHA-512" hashValue="Dxp48+S6kLxZh2X5WF7vqMTfAUGhxb1nATJ1htDuBXB/CT5J1i6PPtDjH8LmNyc4CAVAORKcYe7nNgLnxgrq9Q==" saltValue="pYNrirc1IWjpObrkohwQ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5" zoomScale="70" zoomScaleNormal="70"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571</v>
      </c>
      <c r="D34" s="1210"/>
      <c r="E34" s="1211"/>
      <c r="F34" s="32">
        <v>6.08</v>
      </c>
      <c r="G34" s="33">
        <v>4.91</v>
      </c>
      <c r="H34" s="33">
        <v>4.46</v>
      </c>
      <c r="I34" s="33">
        <v>5.5</v>
      </c>
      <c r="J34" s="34">
        <v>4.83</v>
      </c>
      <c r="K34" s="22"/>
      <c r="L34" s="22"/>
      <c r="M34" s="22"/>
      <c r="N34" s="22"/>
      <c r="O34" s="22"/>
      <c r="P34" s="22"/>
    </row>
    <row r="35" spans="1:16" ht="39" customHeight="1" x14ac:dyDescent="0.15">
      <c r="A35" s="22"/>
      <c r="B35" s="35"/>
      <c r="C35" s="1204" t="s">
        <v>572</v>
      </c>
      <c r="D35" s="1205"/>
      <c r="E35" s="1206"/>
      <c r="F35" s="36">
        <v>1.1399999999999999</v>
      </c>
      <c r="G35" s="37">
        <v>1.21</v>
      </c>
      <c r="H35" s="37">
        <v>1.06</v>
      </c>
      <c r="I35" s="37">
        <v>2.69</v>
      </c>
      <c r="J35" s="38">
        <v>1.89</v>
      </c>
      <c r="K35" s="22"/>
      <c r="L35" s="22"/>
      <c r="M35" s="22"/>
      <c r="N35" s="22"/>
      <c r="O35" s="22"/>
      <c r="P35" s="22"/>
    </row>
    <row r="36" spans="1:16" ht="39" customHeight="1" x14ac:dyDescent="0.15">
      <c r="A36" s="22"/>
      <c r="B36" s="35"/>
      <c r="C36" s="1204" t="s">
        <v>573</v>
      </c>
      <c r="D36" s="1205"/>
      <c r="E36" s="1206"/>
      <c r="F36" s="36">
        <v>0.04</v>
      </c>
      <c r="G36" s="37">
        <v>0.1</v>
      </c>
      <c r="H36" s="37">
        <v>0.2</v>
      </c>
      <c r="I36" s="37">
        <v>0.2</v>
      </c>
      <c r="J36" s="38">
        <v>0.42</v>
      </c>
      <c r="K36" s="22"/>
      <c r="L36" s="22"/>
      <c r="M36" s="22"/>
      <c r="N36" s="22"/>
      <c r="O36" s="22"/>
      <c r="P36" s="22"/>
    </row>
    <row r="37" spans="1:16" ht="39" customHeight="1" x14ac:dyDescent="0.15">
      <c r="A37" s="22"/>
      <c r="B37" s="35"/>
      <c r="C37" s="1204" t="s">
        <v>574</v>
      </c>
      <c r="D37" s="1205"/>
      <c r="E37" s="1206"/>
      <c r="F37" s="36">
        <v>0.09</v>
      </c>
      <c r="G37" s="37">
        <v>0.1</v>
      </c>
      <c r="H37" s="37">
        <v>0.08</v>
      </c>
      <c r="I37" s="37">
        <v>0.1</v>
      </c>
      <c r="J37" s="38">
        <v>0.15</v>
      </c>
      <c r="K37" s="22"/>
      <c r="L37" s="22"/>
      <c r="M37" s="22"/>
      <c r="N37" s="22"/>
      <c r="O37" s="22"/>
      <c r="P37" s="22"/>
    </row>
    <row r="38" spans="1:16" ht="39" customHeight="1" x14ac:dyDescent="0.15">
      <c r="A38" s="22"/>
      <c r="B38" s="35"/>
      <c r="C38" s="1204" t="s">
        <v>575</v>
      </c>
      <c r="D38" s="1205"/>
      <c r="E38" s="1206"/>
      <c r="F38" s="36">
        <v>0</v>
      </c>
      <c r="G38" s="37">
        <v>0</v>
      </c>
      <c r="H38" s="37">
        <v>0</v>
      </c>
      <c r="I38" s="37">
        <v>0</v>
      </c>
      <c r="J38" s="38">
        <v>0</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576</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577</v>
      </c>
      <c r="D43" s="1208"/>
      <c r="E43" s="120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L1P5or1Fo0uGq4rXecwtL0WM3fOnFudczA1OOjgcrckKN3aNASP4PjkAK4Di7+/eHpOWmxiymRJ+qgPzdzDpA==" saltValue="AoYVGy7AxpT3sEgeS+3z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46" zoomScale="70" zoomScaleNormal="70" zoomScaleSheetLayoutView="55" workbookViewId="0">
      <selection activeCell="P54" sqref="P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336</v>
      </c>
      <c r="L45" s="60">
        <v>314</v>
      </c>
      <c r="M45" s="60">
        <v>310</v>
      </c>
      <c r="N45" s="60">
        <v>383</v>
      </c>
      <c r="O45" s="61">
        <v>366</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220" t="s">
        <v>15</v>
      </c>
      <c r="F48" s="1220"/>
      <c r="G48" s="1220"/>
      <c r="H48" s="1220"/>
      <c r="I48" s="1220"/>
      <c r="J48" s="1221"/>
      <c r="K48" s="63">
        <v>32</v>
      </c>
      <c r="L48" s="64">
        <v>33</v>
      </c>
      <c r="M48" s="64">
        <v>33</v>
      </c>
      <c r="N48" s="64">
        <v>36</v>
      </c>
      <c r="O48" s="65">
        <v>38</v>
      </c>
      <c r="P48" s="48"/>
      <c r="Q48" s="48"/>
      <c r="R48" s="48"/>
      <c r="S48" s="48"/>
      <c r="T48" s="48"/>
      <c r="U48" s="48"/>
    </row>
    <row r="49" spans="1:21" ht="30.75" customHeight="1" x14ac:dyDescent="0.15">
      <c r="A49" s="48"/>
      <c r="B49" s="1214"/>
      <c r="C49" s="1215"/>
      <c r="D49" s="62"/>
      <c r="E49" s="1220" t="s">
        <v>16</v>
      </c>
      <c r="F49" s="1220"/>
      <c r="G49" s="1220"/>
      <c r="H49" s="1220"/>
      <c r="I49" s="1220"/>
      <c r="J49" s="1221"/>
      <c r="K49" s="63">
        <v>57</v>
      </c>
      <c r="L49" s="64">
        <v>57</v>
      </c>
      <c r="M49" s="64">
        <v>42</v>
      </c>
      <c r="N49" s="64">
        <v>41</v>
      </c>
      <c r="O49" s="65">
        <v>40</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520</v>
      </c>
      <c r="L50" s="64" t="s">
        <v>520</v>
      </c>
      <c r="M50" s="64" t="s">
        <v>520</v>
      </c>
      <c r="N50" s="64" t="s">
        <v>520</v>
      </c>
      <c r="O50" s="65" t="s">
        <v>520</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284</v>
      </c>
      <c r="L52" s="64">
        <v>256</v>
      </c>
      <c r="M52" s="64">
        <v>247</v>
      </c>
      <c r="N52" s="64">
        <v>300</v>
      </c>
      <c r="O52" s="65">
        <v>288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141</v>
      </c>
      <c r="L53" s="69">
        <v>148</v>
      </c>
      <c r="M53" s="69">
        <v>138</v>
      </c>
      <c r="N53" s="69">
        <v>160</v>
      </c>
      <c r="O53" s="70">
        <v>156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D3g8p2e8pBqmlubk/WNItawdmZnKFV3ojetNUp0/b3kyfJSo/AhVjWDHdDewxxGtPDid5zj54uk9vk8Xuc4Q==" saltValue="iZs2Y4b4gZb21zSGLfEE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0" zoomScale="70" zoomScaleNormal="70" zoomScaleSheetLayoutView="100" workbookViewId="0">
      <selection activeCell="M44" sqref="M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38" t="s">
        <v>30</v>
      </c>
      <c r="C41" s="1239"/>
      <c r="D41" s="102"/>
      <c r="E41" s="1244" t="s">
        <v>31</v>
      </c>
      <c r="F41" s="1244"/>
      <c r="G41" s="1244"/>
      <c r="H41" s="1245"/>
      <c r="I41" s="103">
        <v>3186</v>
      </c>
      <c r="J41" s="104">
        <v>3090</v>
      </c>
      <c r="K41" s="104">
        <v>3146</v>
      </c>
      <c r="L41" s="104">
        <v>3046</v>
      </c>
      <c r="M41" s="105">
        <v>3161</v>
      </c>
    </row>
    <row r="42" spans="2:13" ht="27.75" customHeight="1" x14ac:dyDescent="0.15">
      <c r="B42" s="1240"/>
      <c r="C42" s="1241"/>
      <c r="D42" s="106"/>
      <c r="E42" s="1246" t="s">
        <v>32</v>
      </c>
      <c r="F42" s="1246"/>
      <c r="G42" s="1246"/>
      <c r="H42" s="1247"/>
      <c r="I42" s="107" t="s">
        <v>520</v>
      </c>
      <c r="J42" s="108" t="s">
        <v>520</v>
      </c>
      <c r="K42" s="108" t="s">
        <v>520</v>
      </c>
      <c r="L42" s="108" t="s">
        <v>520</v>
      </c>
      <c r="M42" s="109" t="s">
        <v>520</v>
      </c>
    </row>
    <row r="43" spans="2:13" ht="27.75" customHeight="1" x14ac:dyDescent="0.15">
      <c r="B43" s="1240"/>
      <c r="C43" s="1241"/>
      <c r="D43" s="106"/>
      <c r="E43" s="1246" t="s">
        <v>33</v>
      </c>
      <c r="F43" s="1246"/>
      <c r="G43" s="1246"/>
      <c r="H43" s="1247"/>
      <c r="I43" s="107">
        <v>328</v>
      </c>
      <c r="J43" s="108">
        <v>295</v>
      </c>
      <c r="K43" s="108">
        <v>256</v>
      </c>
      <c r="L43" s="108">
        <v>282</v>
      </c>
      <c r="M43" s="109">
        <v>314</v>
      </c>
    </row>
    <row r="44" spans="2:13" ht="27.75" customHeight="1" x14ac:dyDescent="0.15">
      <c r="B44" s="1240"/>
      <c r="C44" s="1241"/>
      <c r="D44" s="106"/>
      <c r="E44" s="1246" t="s">
        <v>34</v>
      </c>
      <c r="F44" s="1246"/>
      <c r="G44" s="1246"/>
      <c r="H44" s="1247"/>
      <c r="I44" s="107">
        <v>332</v>
      </c>
      <c r="J44" s="108">
        <v>288</v>
      </c>
      <c r="K44" s="108">
        <v>250</v>
      </c>
      <c r="L44" s="108">
        <v>215</v>
      </c>
      <c r="M44" s="109">
        <v>180</v>
      </c>
    </row>
    <row r="45" spans="2:13" ht="27.75" customHeight="1" x14ac:dyDescent="0.15">
      <c r="B45" s="1240"/>
      <c r="C45" s="1241"/>
      <c r="D45" s="106"/>
      <c r="E45" s="1246" t="s">
        <v>35</v>
      </c>
      <c r="F45" s="1246"/>
      <c r="G45" s="1246"/>
      <c r="H45" s="1247"/>
      <c r="I45" s="107">
        <v>437</v>
      </c>
      <c r="J45" s="108">
        <v>411</v>
      </c>
      <c r="K45" s="108">
        <v>394</v>
      </c>
      <c r="L45" s="108">
        <v>372</v>
      </c>
      <c r="M45" s="109">
        <v>344</v>
      </c>
    </row>
    <row r="46" spans="2:13" ht="27.75" customHeight="1" x14ac:dyDescent="0.15">
      <c r="B46" s="1240"/>
      <c r="C46" s="1241"/>
      <c r="D46" s="110"/>
      <c r="E46" s="1246" t="s">
        <v>36</v>
      </c>
      <c r="F46" s="1246"/>
      <c r="G46" s="1246"/>
      <c r="H46" s="1247"/>
      <c r="I46" s="107" t="s">
        <v>520</v>
      </c>
      <c r="J46" s="108" t="s">
        <v>520</v>
      </c>
      <c r="K46" s="108" t="s">
        <v>520</v>
      </c>
      <c r="L46" s="108" t="s">
        <v>520</v>
      </c>
      <c r="M46" s="109" t="s">
        <v>520</v>
      </c>
    </row>
    <row r="47" spans="2:13" ht="27.75" customHeight="1" x14ac:dyDescent="0.15">
      <c r="B47" s="1240"/>
      <c r="C47" s="1241"/>
      <c r="D47" s="111"/>
      <c r="E47" s="1248" t="s">
        <v>37</v>
      </c>
      <c r="F47" s="1249"/>
      <c r="G47" s="1249"/>
      <c r="H47" s="1250"/>
      <c r="I47" s="107" t="s">
        <v>520</v>
      </c>
      <c r="J47" s="108" t="s">
        <v>520</v>
      </c>
      <c r="K47" s="108" t="s">
        <v>520</v>
      </c>
      <c r="L47" s="108" t="s">
        <v>520</v>
      </c>
      <c r="M47" s="109" t="s">
        <v>520</v>
      </c>
    </row>
    <row r="48" spans="2:13" ht="27.75" customHeight="1" x14ac:dyDescent="0.15">
      <c r="B48" s="1240"/>
      <c r="C48" s="1241"/>
      <c r="D48" s="106"/>
      <c r="E48" s="1246" t="s">
        <v>38</v>
      </c>
      <c r="F48" s="1246"/>
      <c r="G48" s="1246"/>
      <c r="H48" s="1247"/>
      <c r="I48" s="107" t="s">
        <v>520</v>
      </c>
      <c r="J48" s="108" t="s">
        <v>520</v>
      </c>
      <c r="K48" s="108" t="s">
        <v>520</v>
      </c>
      <c r="L48" s="108" t="s">
        <v>520</v>
      </c>
      <c r="M48" s="109" t="s">
        <v>520</v>
      </c>
    </row>
    <row r="49" spans="2:13" ht="27.75" customHeight="1" x14ac:dyDescent="0.15">
      <c r="B49" s="1242"/>
      <c r="C49" s="1243"/>
      <c r="D49" s="106"/>
      <c r="E49" s="1246" t="s">
        <v>39</v>
      </c>
      <c r="F49" s="1246"/>
      <c r="G49" s="1246"/>
      <c r="H49" s="1247"/>
      <c r="I49" s="107" t="s">
        <v>520</v>
      </c>
      <c r="J49" s="108" t="s">
        <v>520</v>
      </c>
      <c r="K49" s="108" t="s">
        <v>520</v>
      </c>
      <c r="L49" s="108" t="s">
        <v>520</v>
      </c>
      <c r="M49" s="109" t="s">
        <v>520</v>
      </c>
    </row>
    <row r="50" spans="2:13" ht="27.75" customHeight="1" x14ac:dyDescent="0.15">
      <c r="B50" s="1251" t="s">
        <v>40</v>
      </c>
      <c r="C50" s="1252"/>
      <c r="D50" s="112"/>
      <c r="E50" s="1246" t="s">
        <v>41</v>
      </c>
      <c r="F50" s="1246"/>
      <c r="G50" s="1246"/>
      <c r="H50" s="1247"/>
      <c r="I50" s="107">
        <v>1448</v>
      </c>
      <c r="J50" s="108">
        <v>1552</v>
      </c>
      <c r="K50" s="108">
        <v>1570</v>
      </c>
      <c r="L50" s="108">
        <v>1396</v>
      </c>
      <c r="M50" s="109">
        <v>1466</v>
      </c>
    </row>
    <row r="51" spans="2:13" ht="27.75" customHeight="1" x14ac:dyDescent="0.15">
      <c r="B51" s="1240"/>
      <c r="C51" s="1241"/>
      <c r="D51" s="106"/>
      <c r="E51" s="1246" t="s">
        <v>42</v>
      </c>
      <c r="F51" s="1246"/>
      <c r="G51" s="1246"/>
      <c r="H51" s="1247"/>
      <c r="I51" s="107">
        <v>118</v>
      </c>
      <c r="J51" s="108">
        <v>118</v>
      </c>
      <c r="K51" s="108">
        <v>91</v>
      </c>
      <c r="L51" s="108">
        <v>73</v>
      </c>
      <c r="M51" s="109">
        <v>64</v>
      </c>
    </row>
    <row r="52" spans="2:13" ht="27.75" customHeight="1" x14ac:dyDescent="0.15">
      <c r="B52" s="1242"/>
      <c r="C52" s="1243"/>
      <c r="D52" s="106"/>
      <c r="E52" s="1246" t="s">
        <v>43</v>
      </c>
      <c r="F52" s="1246"/>
      <c r="G52" s="1246"/>
      <c r="H52" s="1247"/>
      <c r="I52" s="107">
        <v>2693</v>
      </c>
      <c r="J52" s="108">
        <v>2514</v>
      </c>
      <c r="K52" s="108">
        <v>2573</v>
      </c>
      <c r="L52" s="108">
        <v>2391</v>
      </c>
      <c r="M52" s="109">
        <v>2466</v>
      </c>
    </row>
    <row r="53" spans="2:13" ht="27.75" customHeight="1" thickBot="1" x14ac:dyDescent="0.2">
      <c r="B53" s="1253" t="s">
        <v>44</v>
      </c>
      <c r="C53" s="1254"/>
      <c r="D53" s="113"/>
      <c r="E53" s="1255" t="s">
        <v>45</v>
      </c>
      <c r="F53" s="1255"/>
      <c r="G53" s="1255"/>
      <c r="H53" s="1256"/>
      <c r="I53" s="114">
        <v>24</v>
      </c>
      <c r="J53" s="115">
        <v>-100</v>
      </c>
      <c r="K53" s="115">
        <v>-188</v>
      </c>
      <c r="L53" s="115">
        <v>54</v>
      </c>
      <c r="M53" s="116">
        <v>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JTKYsO/2dIqW9Aml7Nq5O0wa5JZV7P4IubdWHm1sgjqpkBXw5+yu1avRR/4MAiDTBNcSdfNL7qxfE/TKGZHUA==" saltValue="abLepsk3Ggee13PL+nqK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9" zoomScale="55" zoomScaleNormal="5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2" t="s">
        <v>48</v>
      </c>
      <c r="D55" s="1262"/>
      <c r="E55" s="1263"/>
      <c r="F55" s="128">
        <v>400</v>
      </c>
      <c r="G55" s="128">
        <v>405</v>
      </c>
      <c r="H55" s="129">
        <v>445</v>
      </c>
    </row>
    <row r="56" spans="2:8" ht="52.5" customHeight="1" x14ac:dyDescent="0.15">
      <c r="B56" s="130"/>
      <c r="C56" s="1264" t="s">
        <v>49</v>
      </c>
      <c r="D56" s="1264"/>
      <c r="E56" s="1265"/>
      <c r="F56" s="131">
        <v>0</v>
      </c>
      <c r="G56" s="131">
        <v>0</v>
      </c>
      <c r="H56" s="132">
        <v>0</v>
      </c>
    </row>
    <row r="57" spans="2:8" ht="53.25" customHeight="1" x14ac:dyDescent="0.15">
      <c r="B57" s="130"/>
      <c r="C57" s="1266" t="s">
        <v>50</v>
      </c>
      <c r="D57" s="1266"/>
      <c r="E57" s="1267"/>
      <c r="F57" s="133">
        <v>1199</v>
      </c>
      <c r="G57" s="133">
        <v>1057</v>
      </c>
      <c r="H57" s="134">
        <v>1119</v>
      </c>
    </row>
    <row r="58" spans="2:8" ht="45.75" customHeight="1" x14ac:dyDescent="0.15">
      <c r="B58" s="135"/>
      <c r="C58" s="1257" t="s">
        <v>598</v>
      </c>
      <c r="D58" s="1258"/>
      <c r="E58" s="1259"/>
      <c r="F58" s="136">
        <v>297</v>
      </c>
      <c r="G58" s="136">
        <v>297</v>
      </c>
      <c r="H58" s="137">
        <v>340</v>
      </c>
    </row>
    <row r="59" spans="2:8" ht="45.75" customHeight="1" x14ac:dyDescent="0.15">
      <c r="B59" s="135"/>
      <c r="C59" s="1257" t="s">
        <v>597</v>
      </c>
      <c r="D59" s="1258"/>
      <c r="E59" s="1259"/>
      <c r="F59" s="136">
        <v>429</v>
      </c>
      <c r="G59" s="136">
        <v>356</v>
      </c>
      <c r="H59" s="137">
        <v>299</v>
      </c>
    </row>
    <row r="60" spans="2:8" ht="45.75" customHeight="1" x14ac:dyDescent="0.15">
      <c r="B60" s="135"/>
      <c r="C60" s="1257" t="s">
        <v>594</v>
      </c>
      <c r="D60" s="1258"/>
      <c r="E60" s="1259"/>
      <c r="F60" s="136">
        <v>88</v>
      </c>
      <c r="G60" s="136">
        <v>115</v>
      </c>
      <c r="H60" s="137">
        <v>147</v>
      </c>
    </row>
    <row r="61" spans="2:8" ht="45.75" customHeight="1" x14ac:dyDescent="0.15">
      <c r="B61" s="135"/>
      <c r="C61" s="1257" t="s">
        <v>595</v>
      </c>
      <c r="D61" s="1258"/>
      <c r="E61" s="1259"/>
      <c r="F61" s="136">
        <v>181</v>
      </c>
      <c r="G61" s="136">
        <v>141</v>
      </c>
      <c r="H61" s="137">
        <v>101</v>
      </c>
    </row>
    <row r="62" spans="2:8" ht="45.75" customHeight="1" thickBot="1" x14ac:dyDescent="0.2">
      <c r="B62" s="138"/>
      <c r="C62" s="1257" t="s">
        <v>596</v>
      </c>
      <c r="D62" s="1258"/>
      <c r="E62" s="1259"/>
      <c r="F62" s="136">
        <v>178</v>
      </c>
      <c r="G62" s="136">
        <v>113</v>
      </c>
      <c r="H62" s="137">
        <v>100</v>
      </c>
    </row>
    <row r="63" spans="2:8" ht="52.5" customHeight="1" thickBot="1" x14ac:dyDescent="0.2">
      <c r="B63" s="139"/>
      <c r="C63" s="1260" t="s">
        <v>51</v>
      </c>
      <c r="D63" s="1260"/>
      <c r="E63" s="1261"/>
      <c r="F63" s="140">
        <v>1599</v>
      </c>
      <c r="G63" s="140">
        <v>1462</v>
      </c>
      <c r="H63" s="141">
        <v>1564</v>
      </c>
    </row>
    <row r="64" spans="2:8" ht="15" customHeight="1" x14ac:dyDescent="0.15"/>
  </sheetData>
  <sheetProtection algorithmName="SHA-512" hashValue="fRZoHODSUEVEviC+7Eu2VW+X2Ef5BdlCXNLQwuC5WY51+Kj4hpJ6Yy7sh72cHKTQWq4oCle3INjSrETMSqP34g==" saltValue="NErnB8gCg59ZQdw0poQ1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559</v>
      </c>
      <c r="G2" s="155"/>
      <c r="H2" s="156"/>
    </row>
    <row r="3" spans="1:8" x14ac:dyDescent="0.15">
      <c r="A3" s="152" t="s">
        <v>552</v>
      </c>
      <c r="B3" s="157"/>
      <c r="C3" s="158"/>
      <c r="D3" s="159">
        <v>79689</v>
      </c>
      <c r="E3" s="160"/>
      <c r="F3" s="161">
        <v>291945</v>
      </c>
      <c r="G3" s="162"/>
      <c r="H3" s="163"/>
    </row>
    <row r="4" spans="1:8" x14ac:dyDescent="0.15">
      <c r="A4" s="164"/>
      <c r="B4" s="165"/>
      <c r="C4" s="166"/>
      <c r="D4" s="167">
        <v>29636</v>
      </c>
      <c r="E4" s="168"/>
      <c r="F4" s="169">
        <v>127651</v>
      </c>
      <c r="G4" s="170"/>
      <c r="H4" s="171"/>
    </row>
    <row r="5" spans="1:8" x14ac:dyDescent="0.15">
      <c r="A5" s="152" t="s">
        <v>554</v>
      </c>
      <c r="B5" s="157"/>
      <c r="C5" s="158"/>
      <c r="D5" s="159">
        <v>108943</v>
      </c>
      <c r="E5" s="160"/>
      <c r="F5" s="161">
        <v>291173</v>
      </c>
      <c r="G5" s="162"/>
      <c r="H5" s="163"/>
    </row>
    <row r="6" spans="1:8" x14ac:dyDescent="0.15">
      <c r="A6" s="164"/>
      <c r="B6" s="165"/>
      <c r="C6" s="166"/>
      <c r="D6" s="167">
        <v>59173</v>
      </c>
      <c r="E6" s="168"/>
      <c r="F6" s="169">
        <v>119071</v>
      </c>
      <c r="G6" s="170"/>
      <c r="H6" s="171"/>
    </row>
    <row r="7" spans="1:8" x14ac:dyDescent="0.15">
      <c r="A7" s="152" t="s">
        <v>555</v>
      </c>
      <c r="B7" s="157"/>
      <c r="C7" s="158"/>
      <c r="D7" s="159">
        <v>209547</v>
      </c>
      <c r="E7" s="160"/>
      <c r="F7" s="161">
        <v>271581</v>
      </c>
      <c r="G7" s="162"/>
      <c r="H7" s="163"/>
    </row>
    <row r="8" spans="1:8" x14ac:dyDescent="0.15">
      <c r="A8" s="164"/>
      <c r="B8" s="165"/>
      <c r="C8" s="166"/>
      <c r="D8" s="167">
        <v>165117</v>
      </c>
      <c r="E8" s="168"/>
      <c r="F8" s="169">
        <v>117844</v>
      </c>
      <c r="G8" s="170"/>
      <c r="H8" s="171"/>
    </row>
    <row r="9" spans="1:8" x14ac:dyDescent="0.15">
      <c r="A9" s="152" t="s">
        <v>556</v>
      </c>
      <c r="B9" s="157"/>
      <c r="C9" s="158"/>
      <c r="D9" s="159">
        <v>206220</v>
      </c>
      <c r="E9" s="160"/>
      <c r="F9" s="161">
        <v>268375</v>
      </c>
      <c r="G9" s="162"/>
      <c r="H9" s="163"/>
    </row>
    <row r="10" spans="1:8" x14ac:dyDescent="0.15">
      <c r="A10" s="164"/>
      <c r="B10" s="165"/>
      <c r="C10" s="166"/>
      <c r="D10" s="167">
        <v>143436</v>
      </c>
      <c r="E10" s="168"/>
      <c r="F10" s="169">
        <v>119602</v>
      </c>
      <c r="G10" s="170"/>
      <c r="H10" s="171"/>
    </row>
    <row r="11" spans="1:8" x14ac:dyDescent="0.15">
      <c r="A11" s="152" t="s">
        <v>557</v>
      </c>
      <c r="B11" s="157"/>
      <c r="C11" s="158"/>
      <c r="D11" s="159">
        <v>352436</v>
      </c>
      <c r="E11" s="160"/>
      <c r="F11" s="161">
        <v>301035</v>
      </c>
      <c r="G11" s="162"/>
      <c r="H11" s="163"/>
    </row>
    <row r="12" spans="1:8" x14ac:dyDescent="0.15">
      <c r="A12" s="164"/>
      <c r="B12" s="165"/>
      <c r="C12" s="172"/>
      <c r="D12" s="167">
        <v>294315</v>
      </c>
      <c r="E12" s="168"/>
      <c r="F12" s="169">
        <v>154376</v>
      </c>
      <c r="G12" s="170"/>
      <c r="H12" s="171"/>
    </row>
    <row r="13" spans="1:8" x14ac:dyDescent="0.15">
      <c r="A13" s="152"/>
      <c r="B13" s="157"/>
      <c r="C13" s="173"/>
      <c r="D13" s="174">
        <v>191367</v>
      </c>
      <c r="E13" s="175"/>
      <c r="F13" s="176">
        <v>284822</v>
      </c>
      <c r="G13" s="177"/>
      <c r="H13" s="163"/>
    </row>
    <row r="14" spans="1:8" x14ac:dyDescent="0.15">
      <c r="A14" s="164"/>
      <c r="B14" s="165"/>
      <c r="C14" s="166"/>
      <c r="D14" s="167">
        <v>138335</v>
      </c>
      <c r="E14" s="168"/>
      <c r="F14" s="169">
        <v>127709</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6.08</v>
      </c>
      <c r="C19" s="178">
        <f>ROUND(VALUE(SUBSTITUTE(実質収支比率等に係る経年分析!G$48,"▲","-")),2)</f>
        <v>4.91</v>
      </c>
      <c r="D19" s="178">
        <f>ROUND(VALUE(SUBSTITUTE(実質収支比率等に係る経年分析!H$48,"▲","-")),2)</f>
        <v>4.47</v>
      </c>
      <c r="E19" s="178">
        <f>ROUND(VALUE(SUBSTITUTE(実質収支比率等に係る経年分析!I$48,"▲","-")),2)</f>
        <v>5.51</v>
      </c>
      <c r="F19" s="178">
        <f>ROUND(VALUE(SUBSTITUTE(実質収支比率等に係る経年分析!J$48,"▲","-")),2)</f>
        <v>4.83</v>
      </c>
    </row>
    <row r="20" spans="1:11" x14ac:dyDescent="0.15">
      <c r="A20" s="178" t="s">
        <v>55</v>
      </c>
      <c r="B20" s="178">
        <f>ROUND(VALUE(SUBSTITUTE(実質収支比率等に係る経年分析!F$47,"▲","-")),2)</f>
        <v>29.76</v>
      </c>
      <c r="C20" s="178">
        <f>ROUND(VALUE(SUBSTITUTE(実質収支比率等に係る経年分析!G$47,"▲","-")),2)</f>
        <v>26.57</v>
      </c>
      <c r="D20" s="178">
        <f>ROUND(VALUE(SUBSTITUTE(実質収支比率等に係る経年分析!H$47,"▲","-")),2)</f>
        <v>29.34</v>
      </c>
      <c r="E20" s="178">
        <f>ROUND(VALUE(SUBSTITUTE(実質収支比率等に係る経年分析!I$47,"▲","-")),2)</f>
        <v>29.03</v>
      </c>
      <c r="F20" s="178">
        <f>ROUND(VALUE(SUBSTITUTE(実質収支比率等に係る経年分析!J$47,"▲","-")),2)</f>
        <v>31.33</v>
      </c>
    </row>
    <row r="21" spans="1:11" x14ac:dyDescent="0.15">
      <c r="A21" s="178" t="s">
        <v>56</v>
      </c>
      <c r="B21" s="178">
        <f>IF(ISNUMBER(VALUE(SUBSTITUTE(実質収支比率等に係る経年分析!F$49,"▲","-"))),ROUND(VALUE(SUBSTITUTE(実質収支比率等に係る経年分析!F$49,"▲","-")),2),NA())</f>
        <v>11.93</v>
      </c>
      <c r="C21" s="178">
        <f>IF(ISNUMBER(VALUE(SUBSTITUTE(実質収支比率等に係る経年分析!G$49,"▲","-"))),ROUND(VALUE(SUBSTITUTE(実質収支比率等に係る経年分析!G$49,"▲","-")),2),NA())</f>
        <v>-9.9499999999999993</v>
      </c>
      <c r="D21" s="178">
        <f>IF(ISNUMBER(VALUE(SUBSTITUTE(実質収支比率等に係る経年分析!H$49,"▲","-"))),ROUND(VALUE(SUBSTITUTE(実質収支比率等に係る経年分析!H$49,"▲","-")),2),NA())</f>
        <v>-1.17</v>
      </c>
      <c r="E21" s="178">
        <f>IF(ISNUMBER(VALUE(SUBSTITUTE(実質収支比率等に係る経年分析!I$49,"▲","-"))),ROUND(VALUE(SUBSTITUTE(実質収支比率等に係る経年分析!I$49,"▲","-")),2),NA())</f>
        <v>-0.72</v>
      </c>
      <c r="F21" s="178">
        <f>IF(ISNUMBER(VALUE(SUBSTITUTE(実質収支比率等に係る経年分析!J$49,"▲","-"))),ROUND(VALUE(SUBSTITUTE(実質収支比率等に係る経年分析!J$49,"▲","-")),2),NA())</f>
        <v>-0.56999999999999995</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e">
        <f>IF(連結実質赤字比率に係る赤字・黒字の構成分析!C$39="",NA(),連結実質赤字比率に係る赤字・黒字の構成分析!C$39)</f>
        <v>#N/A</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#VALUE!</v>
      </c>
      <c r="K31" s="179" t="e">
        <f>IF(ROUND(VALUE(SUBSTITUTE(連結実質赤字比率に係る赤字・黒字の構成分析!J$39,"▲", "-")), 2) &gt;= 0, ABS(ROUND(VALUE(SUBSTITUTE(連結実質赤字比率に係る赤字・黒字の構成分析!J$39,"▲", "-")), 2)), NA())</f>
        <v>#VALUE!</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v>
      </c>
    </row>
    <row r="33" spans="1:16" x14ac:dyDescent="0.15">
      <c r="A33" s="179" t="str">
        <f>IF(連結実質赤字比率に係る赤字・黒字の構成分析!C$37="",NA(),連結実質赤字比率に係る赤字・黒字の構成分析!C$37)</f>
        <v>簡易水道特別会計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0.09</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0.1</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0.08</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0.15</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0.04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0.1</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0.2</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0.2</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0.42</v>
      </c>
    </row>
    <row r="35" spans="1:16" x14ac:dyDescent="0.15">
      <c r="A35" s="179" t="str">
        <f>IF(連結実質赤字比率に係る赤字・黒字の構成分析!C$35="",NA(),連結実質赤字比率に係る赤字・黒字の構成分析!C$35)</f>
        <v>介護保険特別会計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1.1399999999999999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1.21</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1.06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2.69</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1.89</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6.08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4.91</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4.46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5.5</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4.83</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284</v>
      </c>
      <c r="E42" s="180"/>
      <c r="F42" s="180"/>
      <c r="G42" s="180">
        <f>'実質公債費比率（分子）の構造'!L$52</f>
        <v>256</v>
      </c>
      <c r="H42" s="180"/>
      <c r="I42" s="180"/>
      <c r="J42" s="180">
        <f>'実質公債費比率（分子）の構造'!M$52</f>
        <v>247</v>
      </c>
      <c r="K42" s="180"/>
      <c r="L42" s="180"/>
      <c r="M42" s="180">
        <f>'実質公債費比率（分子）の構造'!N$52</f>
        <v>300</v>
      </c>
      <c r="N42" s="180"/>
      <c r="O42" s="180"/>
      <c r="P42" s="180">
        <f>'実質公債費比率（分子）の構造'!O$52</f>
        <v>288</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57</v>
      </c>
      <c r="C45" s="180"/>
      <c r="D45" s="180"/>
      <c r="E45" s="180">
        <f>'実質公債費比率（分子）の構造'!L$49</f>
        <v>57</v>
      </c>
      <c r="F45" s="180"/>
      <c r="G45" s="180"/>
      <c r="H45" s="180">
        <f>'実質公債費比率（分子）の構造'!M$49</f>
        <v>42</v>
      </c>
      <c r="I45" s="180"/>
      <c r="J45" s="180"/>
      <c r="K45" s="180">
        <f>'実質公債費比率（分子）の構造'!N$49</f>
        <v>41</v>
      </c>
      <c r="L45" s="180"/>
      <c r="M45" s="180"/>
      <c r="N45" s="180">
        <f>'実質公債費比率（分子）の構造'!O$49</f>
        <v>40</v>
      </c>
      <c r="O45" s="180"/>
      <c r="P45" s="180"/>
    </row>
    <row r="46" spans="1:16" x14ac:dyDescent="0.15">
      <c r="A46" s="180" t="s">
        <v>67</v>
      </c>
      <c r="B46" s="180">
        <f>'実質公債費比率（分子）の構造'!K$48</f>
        <v>32</v>
      </c>
      <c r="C46" s="180"/>
      <c r="D46" s="180"/>
      <c r="E46" s="180">
        <f>'実質公債費比率（分子）の構造'!L$48</f>
        <v>33</v>
      </c>
      <c r="F46" s="180"/>
      <c r="G46" s="180"/>
      <c r="H46" s="180">
        <f>'実質公債費比率（分子）の構造'!M$48</f>
        <v>33</v>
      </c>
      <c r="I46" s="180"/>
      <c r="J46" s="180"/>
      <c r="K46" s="180">
        <f>'実質公債費比率（分子）の構造'!N$48</f>
        <v>36</v>
      </c>
      <c r="L46" s="180"/>
      <c r="M46" s="180"/>
      <c r="N46" s="180">
        <f>'実質公債費比率（分子）の構造'!O$48</f>
        <v>38</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336</v>
      </c>
      <c r="C49" s="180"/>
      <c r="D49" s="180"/>
      <c r="E49" s="180">
        <f>'実質公債費比率（分子）の構造'!L$45</f>
        <v>314</v>
      </c>
      <c r="F49" s="180"/>
      <c r="G49" s="180"/>
      <c r="H49" s="180">
        <f>'実質公債費比率（分子）の構造'!M$45</f>
        <v>310</v>
      </c>
      <c r="I49" s="180"/>
      <c r="J49" s="180"/>
      <c r="K49" s="180">
        <f>'実質公債費比率（分子）の構造'!N$45</f>
        <v>383</v>
      </c>
      <c r="L49" s="180"/>
      <c r="M49" s="180"/>
      <c r="N49" s="180">
        <f>'実質公債費比率（分子）の構造'!O$45</f>
        <v>366</v>
      </c>
      <c r="O49" s="180"/>
      <c r="P49" s="180"/>
    </row>
    <row r="50" spans="1:16" x14ac:dyDescent="0.15">
      <c r="A50" s="180" t="s">
        <v>71</v>
      </c>
      <c r="B50" s="180" t="e">
        <f>NA()</f>
        <v>#N/A</v>
      </c>
      <c r="C50" s="180">
        <f>IF(ISNUMBER('実質公債費比率（分子）の構造'!K$53),'実質公債費比率（分子）の構造'!K$53,NA())</f>
        <v>141</v>
      </c>
      <c r="D50" s="180" t="e">
        <f>NA()</f>
        <v>#N/A</v>
      </c>
      <c r="E50" s="180" t="e">
        <f>NA()</f>
        <v>#N/A</v>
      </c>
      <c r="F50" s="180">
        <f>IF(ISNUMBER('実質公債費比率（分子）の構造'!L$53),'実質公債費比率（分子）の構造'!L$53,NA())</f>
        <v>148</v>
      </c>
      <c r="G50" s="180" t="e">
        <f>NA()</f>
        <v>#N/A</v>
      </c>
      <c r="H50" s="180" t="e">
        <f>NA()</f>
        <v>#N/A</v>
      </c>
      <c r="I50" s="180">
        <f>IF(ISNUMBER('実質公債費比率（分子）の構造'!M$53),'実質公債費比率（分子）の構造'!M$53,NA())</f>
        <v>138</v>
      </c>
      <c r="J50" s="180" t="e">
        <f>NA()</f>
        <v>#N/A</v>
      </c>
      <c r="K50" s="180" t="e">
        <f>NA()</f>
        <v>#N/A</v>
      </c>
      <c r="L50" s="180">
        <f>IF(ISNUMBER('実質公債費比率（分子）の構造'!N$53),'実質公債費比率（分子）の構造'!N$53,NA())</f>
        <v>160</v>
      </c>
      <c r="M50" s="180" t="e">
        <f>NA()</f>
        <v>#N/A</v>
      </c>
      <c r="N50" s="180" t="e">
        <f>NA()</f>
        <v>#N/A</v>
      </c>
      <c r="O50" s="180">
        <f>IF(ISNUMBER('実質公債費比率（分子）の構造'!O$53),'実質公債費比率（分子）の構造'!O$53,NA())</f>
        <v>156</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2693</v>
      </c>
      <c r="E56" s="179"/>
      <c r="F56" s="179"/>
      <c r="G56" s="179">
        <f>'将来負担比率（分子）の構造'!J$52</f>
        <v>2514</v>
      </c>
      <c r="H56" s="179"/>
      <c r="I56" s="179"/>
      <c r="J56" s="179">
        <f>'将来負担比率（分子）の構造'!K$52</f>
        <v>2573</v>
      </c>
      <c r="K56" s="179"/>
      <c r="L56" s="179"/>
      <c r="M56" s="179">
        <f>'将来負担比率（分子）の構造'!L$52</f>
        <v>2391</v>
      </c>
      <c r="N56" s="179"/>
      <c r="O56" s="179"/>
      <c r="P56" s="179">
        <f>'将来負担比率（分子）の構造'!M$52</f>
        <v>2466</v>
      </c>
    </row>
    <row r="57" spans="1:16" x14ac:dyDescent="0.15">
      <c r="A57" s="179" t="s">
        <v>42</v>
      </c>
      <c r="B57" s="179"/>
      <c r="C57" s="179"/>
      <c r="D57" s="179">
        <f>'将来負担比率（分子）の構造'!I$51</f>
        <v>118</v>
      </c>
      <c r="E57" s="179"/>
      <c r="F57" s="179"/>
      <c r="G57" s="179">
        <f>'将来負担比率（分子）の構造'!J$51</f>
        <v>118</v>
      </c>
      <c r="H57" s="179"/>
      <c r="I57" s="179"/>
      <c r="J57" s="179">
        <f>'将来負担比率（分子）の構造'!K$51</f>
        <v>91</v>
      </c>
      <c r="K57" s="179"/>
      <c r="L57" s="179"/>
      <c r="M57" s="179">
        <f>'将来負担比率（分子）の構造'!L$51</f>
        <v>73</v>
      </c>
      <c r="N57" s="179"/>
      <c r="O57" s="179"/>
      <c r="P57" s="179">
        <f>'将来負担比率（分子）の構造'!M$51</f>
        <v>64</v>
      </c>
    </row>
    <row r="58" spans="1:16" x14ac:dyDescent="0.15">
      <c r="A58" s="179" t="s">
        <v>41</v>
      </c>
      <c r="B58" s="179"/>
      <c r="C58" s="179"/>
      <c r="D58" s="179">
        <f>'将来負担比率（分子）の構造'!I$50</f>
        <v>1448</v>
      </c>
      <c r="E58" s="179"/>
      <c r="F58" s="179"/>
      <c r="G58" s="179">
        <f>'将来負担比率（分子）の構造'!J$50</f>
        <v>1552</v>
      </c>
      <c r="H58" s="179"/>
      <c r="I58" s="179"/>
      <c r="J58" s="179">
        <f>'将来負担比率（分子）の構造'!K$50</f>
        <v>1570</v>
      </c>
      <c r="K58" s="179"/>
      <c r="L58" s="179"/>
      <c r="M58" s="179">
        <f>'将来負担比率（分子）の構造'!L$50</f>
        <v>1396</v>
      </c>
      <c r="N58" s="179"/>
      <c r="O58" s="179"/>
      <c r="P58" s="179">
        <f>'将来負担比率（分子）の構造'!M$50</f>
        <v>1466</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437</v>
      </c>
      <c r="C62" s="179"/>
      <c r="D62" s="179"/>
      <c r="E62" s="179">
        <f>'将来負担比率（分子）の構造'!J$45</f>
        <v>411</v>
      </c>
      <c r="F62" s="179"/>
      <c r="G62" s="179"/>
      <c r="H62" s="179">
        <f>'将来負担比率（分子）の構造'!K$45</f>
        <v>394</v>
      </c>
      <c r="I62" s="179"/>
      <c r="J62" s="179"/>
      <c r="K62" s="179">
        <f>'将来負担比率（分子）の構造'!L$45</f>
        <v>372</v>
      </c>
      <c r="L62" s="179"/>
      <c r="M62" s="179"/>
      <c r="N62" s="179">
        <f>'将来負担比率（分子）の構造'!M$45</f>
        <v>344</v>
      </c>
      <c r="O62" s="179"/>
      <c r="P62" s="179"/>
    </row>
    <row r="63" spans="1:16" x14ac:dyDescent="0.15">
      <c r="A63" s="179" t="s">
        <v>34</v>
      </c>
      <c r="B63" s="179">
        <f>'将来負担比率（分子）の構造'!I$44</f>
        <v>332</v>
      </c>
      <c r="C63" s="179"/>
      <c r="D63" s="179"/>
      <c r="E63" s="179">
        <f>'将来負担比率（分子）の構造'!J$44</f>
        <v>288</v>
      </c>
      <c r="F63" s="179"/>
      <c r="G63" s="179"/>
      <c r="H63" s="179">
        <f>'将来負担比率（分子）の構造'!K$44</f>
        <v>250</v>
      </c>
      <c r="I63" s="179"/>
      <c r="J63" s="179"/>
      <c r="K63" s="179">
        <f>'将来負担比率（分子）の構造'!L$44</f>
        <v>215</v>
      </c>
      <c r="L63" s="179"/>
      <c r="M63" s="179"/>
      <c r="N63" s="179">
        <f>'将来負担比率（分子）の構造'!M$44</f>
        <v>180</v>
      </c>
      <c r="O63" s="179"/>
      <c r="P63" s="179"/>
    </row>
    <row r="64" spans="1:16" x14ac:dyDescent="0.15">
      <c r="A64" s="179" t="s">
        <v>33</v>
      </c>
      <c r="B64" s="179">
        <f>'将来負担比率（分子）の構造'!I$43</f>
        <v>328</v>
      </c>
      <c r="C64" s="179"/>
      <c r="D64" s="179"/>
      <c r="E64" s="179">
        <f>'将来負担比率（分子）の構造'!J$43</f>
        <v>295</v>
      </c>
      <c r="F64" s="179"/>
      <c r="G64" s="179"/>
      <c r="H64" s="179">
        <f>'将来負担比率（分子）の構造'!K$43</f>
        <v>256</v>
      </c>
      <c r="I64" s="179"/>
      <c r="J64" s="179"/>
      <c r="K64" s="179">
        <f>'将来負担比率（分子）の構造'!L$43</f>
        <v>282</v>
      </c>
      <c r="L64" s="179"/>
      <c r="M64" s="179"/>
      <c r="N64" s="179">
        <f>'将来負担比率（分子）の構造'!M$43</f>
        <v>314</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3186</v>
      </c>
      <c r="C66" s="179"/>
      <c r="D66" s="179"/>
      <c r="E66" s="179">
        <f>'将来負担比率（分子）の構造'!J$41</f>
        <v>3090</v>
      </c>
      <c r="F66" s="179"/>
      <c r="G66" s="179"/>
      <c r="H66" s="179">
        <f>'将来負担比率（分子）の構造'!K$41</f>
        <v>3146</v>
      </c>
      <c r="I66" s="179"/>
      <c r="J66" s="179"/>
      <c r="K66" s="179">
        <f>'将来負担比率（分子）の構造'!L$41</f>
        <v>3046</v>
      </c>
      <c r="L66" s="179"/>
      <c r="M66" s="179"/>
      <c r="N66" s="179">
        <f>'将来負担比率（分子）の構造'!M$41</f>
        <v>3161</v>
      </c>
      <c r="O66" s="179"/>
      <c r="P66" s="179"/>
    </row>
    <row r="67" spans="1:16" x14ac:dyDescent="0.15">
      <c r="A67" s="179" t="s">
        <v>75</v>
      </c>
      <c r="B67" s="179" t="e">
        <f>NA()</f>
        <v>#N/A</v>
      </c>
      <c r="C67" s="179">
        <f>IF(ISNUMBER('将来負担比率（分子）の構造'!I$53), IF('将来負担比率（分子）の構造'!I$53 &lt; 0, 0, '将来負担比率（分子）の構造'!I$53), NA())</f>
        <v>24</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54</v>
      </c>
      <c r="M67" s="179" t="e">
        <f>NA()</f>
        <v>#N/A</v>
      </c>
      <c r="N67" s="179" t="e">
        <f>NA()</f>
        <v>#N/A</v>
      </c>
      <c r="O67" s="179">
        <f>IF(ISNUMBER('将来負担比率（分子）の構造'!M$53), IF('将来負担比率（分子）の構造'!M$53 &lt; 0, 0, '将来負担比率（分子）の構造'!M$53), NA())</f>
        <v>3</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400</v>
      </c>
      <c r="C72" s="183">
        <f>基金残高に係る経年分析!G55</f>
        <v>405</v>
      </c>
      <c r="D72" s="183">
        <f>基金残高に係る経年分析!H55</f>
        <v>445</v>
      </c>
    </row>
    <row r="73" spans="1:16" x14ac:dyDescent="0.15">
      <c r="A73" s="182" t="s">
        <v>78</v>
      </c>
      <c r="B73" s="183">
        <f>基金残高に係る経年分析!F56</f>
        <v>0</v>
      </c>
      <c r="C73" s="183">
        <f>基金残高に係る経年分析!G56</f>
        <v>0</v>
      </c>
      <c r="D73" s="183">
        <f>基金残高に係る経年分析!H56</f>
        <v>0</v>
      </c>
    </row>
    <row r="74" spans="1:16" x14ac:dyDescent="0.15">
      <c r="A74" s="182" t="s">
        <v>79</v>
      </c>
      <c r="B74" s="183">
        <f>基金残高に係る経年分析!F57</f>
        <v>1199</v>
      </c>
      <c r="C74" s="183">
        <f>基金残高に係る経年分析!G57</f>
        <v>1057</v>
      </c>
      <c r="D74" s="183">
        <f>基金残高に係る経年分析!H57</f>
        <v>1119</v>
      </c>
    </row>
  </sheetData>
  <sheetProtection algorithmName="SHA-512" hashValue="HdzOIsxdSjUkIJ5u79DV4vUzEak3rfSOqOQJdWUj+YSRFMaq5Pf0sTF135xhWNOyRrhWubK589QwPPfvD4kSpQ==" saltValue="lP3AEfJW2YUma8XL6Srb6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